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52511" refMode="R1C1"/>
</workbook>
</file>

<file path=xl/calcChain.xml><?xml version="1.0" encoding="utf-8"?>
<calcChain xmlns="http://schemas.openxmlformats.org/spreadsheetml/2006/main">
  <c r="F160" i="1" l="1"/>
  <c r="H160" i="1"/>
  <c r="I160" i="1"/>
  <c r="I193" i="1" l="1"/>
  <c r="C193" i="1" l="1"/>
  <c r="I48" i="1"/>
  <c r="K48" i="1" s="1"/>
  <c r="D48" i="1"/>
  <c r="I47" i="1"/>
  <c r="J47" i="1" s="1"/>
  <c r="I46" i="1"/>
  <c r="K46" i="1" s="1"/>
  <c r="I45" i="1"/>
  <c r="J45" i="1" s="1"/>
  <c r="I44" i="1"/>
  <c r="K44" i="1" s="1"/>
  <c r="I43" i="1"/>
  <c r="K43" i="1" s="1"/>
  <c r="I42" i="1"/>
  <c r="K42" i="1" s="1"/>
  <c r="H41" i="1"/>
  <c r="G41" i="1"/>
  <c r="F41" i="1"/>
  <c r="E41" i="1"/>
  <c r="D41" i="1"/>
  <c r="I40" i="1"/>
  <c r="K40" i="1" s="1"/>
  <c r="I39" i="1"/>
  <c r="K39" i="1" s="1"/>
  <c r="I38" i="1"/>
  <c r="J38" i="1" s="1"/>
  <c r="I37" i="1"/>
  <c r="J37" i="1" s="1"/>
  <c r="I36" i="1"/>
  <c r="K36" i="1" s="1"/>
  <c r="I35" i="1"/>
  <c r="K35" i="1" s="1"/>
  <c r="I34" i="1"/>
  <c r="J34" i="1" s="1"/>
  <c r="H33" i="1"/>
  <c r="G33" i="1"/>
  <c r="F33" i="1"/>
  <c r="E33" i="1"/>
  <c r="D33" i="1"/>
  <c r="I32" i="1"/>
  <c r="J32" i="1" s="1"/>
  <c r="I31" i="1"/>
  <c r="J31" i="1" s="1"/>
  <c r="I30" i="1"/>
  <c r="K30" i="1" s="1"/>
  <c r="I29" i="1"/>
  <c r="K29" i="1" s="1"/>
  <c r="I28" i="1"/>
  <c r="J28" i="1" s="1"/>
  <c r="I27" i="1"/>
  <c r="J27" i="1" s="1"/>
  <c r="I26" i="1"/>
  <c r="K26" i="1" s="1"/>
  <c r="I25" i="1"/>
  <c r="J25" i="1" s="1"/>
  <c r="I24" i="1"/>
  <c r="K24" i="1" s="1"/>
  <c r="I23" i="1"/>
  <c r="K23" i="1" s="1"/>
  <c r="H22" i="1"/>
  <c r="G22" i="1"/>
  <c r="F22" i="1"/>
  <c r="E22" i="1"/>
  <c r="D22" i="1"/>
  <c r="I21" i="1"/>
  <c r="J21" i="1" s="1"/>
  <c r="I20" i="1"/>
  <c r="K20" i="1" s="1"/>
  <c r="I19" i="1"/>
  <c r="K19" i="1" s="1"/>
  <c r="I18" i="1"/>
  <c r="J18" i="1" s="1"/>
  <c r="I17" i="1"/>
  <c r="I16" i="1"/>
  <c r="K16" i="1" s="1"/>
  <c r="I15" i="1"/>
  <c r="K15" i="1" s="1"/>
  <c r="I14" i="1"/>
  <c r="K14" i="1" s="1"/>
  <c r="I13" i="1"/>
  <c r="K13" i="1" s="1"/>
  <c r="I12" i="1"/>
  <c r="J12" i="1" s="1"/>
  <c r="I11" i="1"/>
  <c r="K11" i="1" s="1"/>
  <c r="I10" i="1"/>
  <c r="K10" i="1" s="1"/>
  <c r="I9" i="1"/>
  <c r="J9" i="1" s="1"/>
  <c r="I8" i="1"/>
  <c r="J8" i="1" s="1"/>
  <c r="I7" i="1"/>
  <c r="K7" i="1" s="1"/>
  <c r="K45" i="2"/>
  <c r="J45" i="2"/>
  <c r="K39" i="2"/>
  <c r="K40" i="2"/>
  <c r="K41" i="2"/>
  <c r="K42" i="2"/>
  <c r="K43" i="2"/>
  <c r="K44" i="2"/>
  <c r="K38" i="2"/>
  <c r="J39" i="2"/>
  <c r="J40" i="2"/>
  <c r="J41" i="2"/>
  <c r="J42" i="2"/>
  <c r="J43" i="2"/>
  <c r="J44" i="2"/>
  <c r="J38" i="2"/>
  <c r="I39" i="2"/>
  <c r="I40" i="2"/>
  <c r="I41" i="2"/>
  <c r="I42" i="2"/>
  <c r="I43" i="2"/>
  <c r="I44" i="2"/>
  <c r="I45" i="2"/>
  <c r="I38" i="2"/>
  <c r="K31" i="2"/>
  <c r="K32" i="2"/>
  <c r="K33" i="2"/>
  <c r="K34" i="2"/>
  <c r="K35" i="2"/>
  <c r="K36" i="2"/>
  <c r="K30" i="2"/>
  <c r="J31" i="2"/>
  <c r="J32" i="2"/>
  <c r="J33" i="2"/>
  <c r="J34" i="2"/>
  <c r="J35" i="2"/>
  <c r="J36" i="2"/>
  <c r="J30" i="2"/>
  <c r="I37" i="2"/>
  <c r="I31" i="2"/>
  <c r="I32" i="2"/>
  <c r="I33" i="2"/>
  <c r="I34" i="2"/>
  <c r="I35" i="2"/>
  <c r="I36" i="2"/>
  <c r="I30" i="2"/>
  <c r="K29" i="2"/>
  <c r="K20" i="2"/>
  <c r="K21" i="2"/>
  <c r="K22" i="2"/>
  <c r="K23" i="2"/>
  <c r="K24" i="2"/>
  <c r="K25" i="2"/>
  <c r="K26" i="2"/>
  <c r="K27" i="2"/>
  <c r="K28" i="2"/>
  <c r="K19" i="2"/>
  <c r="J20" i="2"/>
  <c r="J21" i="2"/>
  <c r="J22" i="2"/>
  <c r="J23" i="2"/>
  <c r="J24" i="2"/>
  <c r="J25" i="2"/>
  <c r="J26" i="2"/>
  <c r="J27" i="2"/>
  <c r="J28" i="2"/>
  <c r="J19" i="2"/>
  <c r="I20" i="2"/>
  <c r="I21" i="2"/>
  <c r="I22" i="2"/>
  <c r="I23" i="2"/>
  <c r="I24" i="2"/>
  <c r="I25" i="2"/>
  <c r="I26" i="2"/>
  <c r="I27" i="2"/>
  <c r="I28" i="2"/>
  <c r="I19" i="2"/>
  <c r="K4" i="2"/>
  <c r="K5" i="2"/>
  <c r="K6" i="2"/>
  <c r="K7" i="2"/>
  <c r="K8" i="2"/>
  <c r="K9" i="2"/>
  <c r="K10" i="2"/>
  <c r="K11" i="2"/>
  <c r="K12" i="2"/>
  <c r="K14" i="2"/>
  <c r="K15" i="2"/>
  <c r="K16" i="2"/>
  <c r="K17" i="2"/>
  <c r="K3" i="2"/>
  <c r="J18" i="2"/>
  <c r="J4" i="2"/>
  <c r="J5" i="2"/>
  <c r="J6" i="2"/>
  <c r="J7" i="2"/>
  <c r="J8" i="2"/>
  <c r="J9" i="2"/>
  <c r="J10" i="2"/>
  <c r="J11" i="2"/>
  <c r="J12" i="2"/>
  <c r="J14" i="2"/>
  <c r="J15" i="2"/>
  <c r="J16" i="2"/>
  <c r="J17" i="2"/>
  <c r="J3" i="2"/>
  <c r="I18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3" i="2"/>
  <c r="I41" i="1" l="1"/>
  <c r="D49" i="1"/>
  <c r="K41" i="1"/>
  <c r="E49" i="1"/>
  <c r="K37" i="1"/>
  <c r="K8" i="1"/>
  <c r="H49" i="1"/>
  <c r="F49" i="1"/>
  <c r="J16" i="1"/>
  <c r="K31" i="1"/>
  <c r="G49" i="1"/>
  <c r="J23" i="1"/>
  <c r="J41" i="1"/>
  <c r="K32" i="1"/>
  <c r="J40" i="1"/>
  <c r="J11" i="1"/>
  <c r="I33" i="1"/>
  <c r="K12" i="1"/>
  <c r="K21" i="1"/>
  <c r="J48" i="1"/>
  <c r="J39" i="1"/>
  <c r="J13" i="1"/>
  <c r="K34" i="1"/>
  <c r="K28" i="1"/>
  <c r="J35" i="1"/>
  <c r="J44" i="1"/>
  <c r="K38" i="1"/>
  <c r="K45" i="1"/>
  <c r="J46" i="1"/>
  <c r="J29" i="1"/>
  <c r="K18" i="1"/>
  <c r="J19" i="1"/>
  <c r="J26" i="1"/>
  <c r="J20" i="1"/>
  <c r="J42" i="1"/>
  <c r="K9" i="1"/>
  <c r="J10" i="1"/>
  <c r="K27" i="1"/>
  <c r="J14" i="1"/>
  <c r="I22" i="1"/>
  <c r="J36" i="1"/>
  <c r="K25" i="1"/>
  <c r="K47" i="1"/>
  <c r="J7" i="1"/>
  <c r="J15" i="1"/>
  <c r="J30" i="1"/>
  <c r="J24" i="1"/>
  <c r="J43" i="1"/>
  <c r="D37" i="2"/>
  <c r="F37" i="2"/>
  <c r="G37" i="2"/>
  <c r="H37" i="2"/>
  <c r="E37" i="2"/>
  <c r="D44" i="2"/>
  <c r="I49" i="1" l="1"/>
  <c r="J33" i="1"/>
  <c r="K33" i="1"/>
  <c r="K22" i="1"/>
  <c r="J22" i="1"/>
  <c r="H29" i="2"/>
  <c r="G29" i="2"/>
  <c r="F29" i="2"/>
  <c r="E29" i="2"/>
  <c r="D29" i="2"/>
  <c r="I29" i="2"/>
  <c r="H18" i="2"/>
  <c r="G18" i="2"/>
  <c r="F18" i="2"/>
  <c r="E18" i="2"/>
  <c r="E45" i="2" s="1"/>
  <c r="D18" i="2"/>
  <c r="D45" i="2" s="1"/>
  <c r="H374" i="1"/>
  <c r="F374" i="1"/>
  <c r="D255" i="1"/>
  <c r="J49" i="1" l="1"/>
  <c r="K49" i="1"/>
  <c r="H45" i="2"/>
  <c r="G45" i="2"/>
  <c r="F45" i="2"/>
  <c r="J37" i="2"/>
  <c r="K37" i="2"/>
  <c r="J29" i="2"/>
  <c r="K18" i="2" l="1"/>
  <c r="C387" i="1" l="1"/>
  <c r="D387" i="1"/>
  <c r="E436" i="1"/>
  <c r="I436" i="1"/>
  <c r="D436" i="1"/>
  <c r="C436" i="1"/>
  <c r="F404" i="1" l="1"/>
  <c r="I339" i="1" l="1"/>
  <c r="E339" i="1"/>
  <c r="D339" i="1"/>
  <c r="C339" i="1"/>
  <c r="E308" i="1"/>
  <c r="F308" i="1"/>
  <c r="D308" i="1"/>
  <c r="C308" i="1"/>
  <c r="G280" i="1" l="1"/>
  <c r="D193" i="1"/>
  <c r="I485" i="1" l="1"/>
  <c r="H485" i="1"/>
  <c r="F485" i="1"/>
  <c r="E485" i="1"/>
  <c r="D485" i="1"/>
  <c r="C485" i="1"/>
  <c r="H436" i="1" l="1"/>
  <c r="F436" i="1"/>
  <c r="H387" i="1"/>
  <c r="I387" i="1"/>
  <c r="F387" i="1"/>
  <c r="E387" i="1"/>
  <c r="E255" i="1"/>
  <c r="C255" i="1"/>
  <c r="H353" i="1"/>
  <c r="I353" i="1"/>
  <c r="F353" i="1"/>
  <c r="H339" i="1"/>
  <c r="F339" i="1"/>
  <c r="G308" i="1"/>
  <c r="H308" i="1"/>
  <c r="F280" i="1"/>
  <c r="H227" i="1"/>
  <c r="I227" i="1"/>
  <c r="D374" i="1" l="1"/>
  <c r="E374" i="1"/>
  <c r="I374" i="1"/>
  <c r="C374" i="1"/>
  <c r="D363" i="1"/>
  <c r="E363" i="1"/>
  <c r="F363" i="1"/>
  <c r="C363" i="1"/>
  <c r="D353" i="1"/>
  <c r="E353" i="1"/>
  <c r="C353" i="1"/>
  <c r="E404" i="1" l="1"/>
  <c r="H404" i="1"/>
  <c r="I404" i="1"/>
  <c r="D404" i="1"/>
  <c r="C404" i="1"/>
  <c r="H280" i="1" l="1"/>
  <c r="E280" i="1"/>
  <c r="D280" i="1"/>
  <c r="C280" i="1"/>
  <c r="H255" i="1" l="1"/>
  <c r="D227" i="1" l="1"/>
  <c r="E227" i="1"/>
  <c r="C227" i="1"/>
</calcChain>
</file>

<file path=xl/sharedStrings.xml><?xml version="1.0" encoding="utf-8"?>
<sst xmlns="http://schemas.openxmlformats.org/spreadsheetml/2006/main" count="750" uniqueCount="335">
  <si>
    <t>Расшифровка данных по видам заболеваний в разрезе субъектов представлена в таблице № 1.</t>
  </si>
  <si>
    <t>Наименование болезни</t>
  </si>
  <si>
    <t>проб</t>
  </si>
  <si>
    <t>исследований</t>
  </si>
  <si>
    <t>1.</t>
  </si>
  <si>
    <t>Краснодарский край</t>
  </si>
  <si>
    <t>Бешенство</t>
  </si>
  <si>
    <t xml:space="preserve">Лептоспироз </t>
  </si>
  <si>
    <t>Итого:</t>
  </si>
  <si>
    <t>2.</t>
  </si>
  <si>
    <t>Республика Адыгея</t>
  </si>
  <si>
    <t>Бруцеллез</t>
  </si>
  <si>
    <t>3.</t>
  </si>
  <si>
    <t>Кабардино-Балкарская Республика</t>
  </si>
  <si>
    <t>4.</t>
  </si>
  <si>
    <t>Ростовская область</t>
  </si>
  <si>
    <t>Республика Крым</t>
  </si>
  <si>
    <t>ЛАБОРАТОРНЫЕ ИССЛЕДОВАНИЯ ПО ВИДАМ БОЛЕЗНЕЙ</t>
  </si>
  <si>
    <t>Объемы материалов от различных видов животных для исследования на бешенство:</t>
  </si>
  <si>
    <t>Таблица № 2</t>
  </si>
  <si>
    <t>Вид животных</t>
  </si>
  <si>
    <t>Поступило проб</t>
  </si>
  <si>
    <t>Проведено исследований</t>
  </si>
  <si>
    <t>Выявлено</t>
  </si>
  <si>
    <t>Собаки</t>
  </si>
  <si>
    <t>Кошки</t>
  </si>
  <si>
    <t>Дикие и промысловые животные</t>
  </si>
  <si>
    <t>Прочие</t>
  </si>
  <si>
    <t>Всего</t>
  </si>
  <si>
    <t>г. Севастополь</t>
  </si>
  <si>
    <t>Республика Северная Осетия-Алания</t>
  </si>
  <si>
    <t>Наименование субъекта</t>
  </si>
  <si>
    <t>% положительных к пробам</t>
  </si>
  <si>
    <t>% положительных к исследованиям</t>
  </si>
  <si>
    <t>Всего:</t>
  </si>
  <si>
    <t>ВСЕГО ПО ФГБУ "КРАСНОДАРСКАЯ МВЛ"</t>
  </si>
  <si>
    <t>Выявлено положительных результатов</t>
  </si>
  <si>
    <t>График № 1</t>
  </si>
  <si>
    <t>2. Высокопатогенный грипп птиц</t>
  </si>
  <si>
    <t xml:space="preserve">1. Бешенство </t>
  </si>
  <si>
    <t>Субъект</t>
  </si>
  <si>
    <t>Сыворотка крови на наличие антител</t>
  </si>
  <si>
    <t>Патологический материал, помёт</t>
  </si>
  <si>
    <t>Исследования в разрезе субъектов представлены в таблице № 3</t>
  </si>
  <si>
    <t>Таблица № 3</t>
  </si>
  <si>
    <t>График № 2</t>
  </si>
  <si>
    <t>3. Африканская чума свиней</t>
  </si>
  <si>
    <t>положительных</t>
  </si>
  <si>
    <t>итого:</t>
  </si>
  <si>
    <t>Субьект</t>
  </si>
  <si>
    <t>Таблица № 4</t>
  </si>
  <si>
    <t>График № 3</t>
  </si>
  <si>
    <t xml:space="preserve"> методом ПЦР</t>
  </si>
  <si>
    <t xml:space="preserve"> методом ИФА</t>
  </si>
  <si>
    <t>Исследования в разрезе субъектов представлены в таблице № 5</t>
  </si>
  <si>
    <t>Таблица № 5</t>
  </si>
  <si>
    <t>График № 4</t>
  </si>
  <si>
    <t>График № 5</t>
  </si>
  <si>
    <t>5. Классическая чума свиней</t>
  </si>
  <si>
    <t>Таблица № 6</t>
  </si>
  <si>
    <t>График № 6</t>
  </si>
  <si>
    <t>6. Болезнь Ауески</t>
  </si>
  <si>
    <t xml:space="preserve">                                                                                                                                                                                 Таблица № 1</t>
  </si>
  <si>
    <t>Таблица № 7</t>
  </si>
  <si>
    <t>График № 7</t>
  </si>
  <si>
    <t>Таблица № 13</t>
  </si>
  <si>
    <t>Итого</t>
  </si>
  <si>
    <t>Таблица № 8</t>
  </si>
  <si>
    <t xml:space="preserve">Исследования в разрезе субъектов представлены в таблице №8:                                                                                                            </t>
  </si>
  <si>
    <t>8. Блютанг</t>
  </si>
  <si>
    <t xml:space="preserve">Исследования в разрезе субъектов представлены в таблице № 9:                                                                                                            </t>
  </si>
  <si>
    <t>Таблица № 9</t>
  </si>
  <si>
    <t>Таблица № 10</t>
  </si>
  <si>
    <t>10. Туберкулез</t>
  </si>
  <si>
    <t>Таблица № 11</t>
  </si>
  <si>
    <t xml:space="preserve">Исследования в разрезе субъектов представлены в таблице № 11:                                                                                                            </t>
  </si>
  <si>
    <t>11. Лептоспироз</t>
  </si>
  <si>
    <t>12. Бруцеллез</t>
  </si>
  <si>
    <t>График № 9</t>
  </si>
  <si>
    <t>13. Лейкоз КРС</t>
  </si>
  <si>
    <t>4. Болезнь Ньюкасла</t>
  </si>
  <si>
    <t>наименование болезни</t>
  </si>
  <si>
    <t>Положительных (по наличию патогена)</t>
  </si>
  <si>
    <t>Положительных на постинфекционные антитела</t>
  </si>
  <si>
    <t>Положительных на поствакцинальные антитела</t>
  </si>
  <si>
    <t>Сибирская язва</t>
  </si>
  <si>
    <t>Положительных исследований на постинфекционные антитела</t>
  </si>
  <si>
    <t>Положительных исследований на поствакцинальные антитела</t>
  </si>
  <si>
    <t>Лейкоз РИД</t>
  </si>
  <si>
    <t xml:space="preserve">Сальмонеллез </t>
  </si>
  <si>
    <t xml:space="preserve">Туберкулез </t>
  </si>
  <si>
    <t>№ п/п</t>
  </si>
  <si>
    <t xml:space="preserve">Район </t>
  </si>
  <si>
    <t>№ экспертизы, дата выдачи</t>
  </si>
  <si>
    <t>Гиагинский</t>
  </si>
  <si>
    <t>Шовгеновский</t>
  </si>
  <si>
    <t>9. Сальмонеллез</t>
  </si>
  <si>
    <t xml:space="preserve">Сыворотка крови </t>
  </si>
  <si>
    <t>Республика Северная Осетия Алания</t>
  </si>
  <si>
    <t xml:space="preserve">Исследования в разрезе субъектов представлены в таблице № 12:           </t>
  </si>
  <si>
    <t xml:space="preserve">Исследования в разрезе субъектов представлены в таблице № 13:                                                                                                            </t>
  </si>
  <si>
    <t xml:space="preserve"> Исследования в разрезе субъектов представлены в таблице № 14:                                                                                                            </t>
  </si>
  <si>
    <t>14. Сибирская язва</t>
  </si>
  <si>
    <t>Таблица № 14</t>
  </si>
  <si>
    <t>Таблица № 15</t>
  </si>
  <si>
    <t xml:space="preserve"> Исследования в разрезе субъектов представлены в таблице № 15                                                                                                         </t>
  </si>
  <si>
    <t>1 квартал 2018 год</t>
  </si>
  <si>
    <t>1 квартал 2018 г.</t>
  </si>
  <si>
    <t>Положительные с недопустимым уровнем поствакцинальных антител</t>
  </si>
  <si>
    <t>Положительные по патогену</t>
  </si>
  <si>
    <t xml:space="preserve">Исследования в разрезе субъектов представлены в таблице № 10:     </t>
  </si>
  <si>
    <t>Таблица № 12</t>
  </si>
  <si>
    <t xml:space="preserve">15. Репродуктивно-респираторный синдром свиней </t>
  </si>
  <si>
    <t>16. Хламидиоз (в т.ч. орнитоз)</t>
  </si>
  <si>
    <t>Проб</t>
  </si>
  <si>
    <t>Исследований</t>
  </si>
  <si>
    <t>Положительных исследований (по наличию патогена)</t>
  </si>
  <si>
    <t>Итого положительных</t>
  </si>
  <si>
    <t>Кавказский</t>
  </si>
  <si>
    <t>ОАО "Степное", п. Степной</t>
  </si>
  <si>
    <t>г. Новороссийск</t>
  </si>
  <si>
    <t>Тахтамукайский</t>
  </si>
  <si>
    <t xml:space="preserve">Краснодарский край </t>
  </si>
  <si>
    <t>Кошехабльский</t>
  </si>
  <si>
    <t>Сведения о владельце юридический адрес предприятия или адрес и ФИО частного лица</t>
  </si>
  <si>
    <t>1 квартал 2019 год</t>
  </si>
  <si>
    <t>Динамика проб, исследований и положительных результатов за 1 квартал 2018 года в сравнении с 1 кварталом 2019 года представлена на графике №1.</t>
  </si>
  <si>
    <r>
      <t>За 1 квартал 2019 года поступило - 618</t>
    </r>
    <r>
      <rPr>
        <b/>
        <sz val="12"/>
        <color theme="1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>проб материала. Проведено 618 исследованиий. Получено 33 положительных с недопустимым уровнем поствакцинальных антител.</t>
    </r>
  </si>
  <si>
    <t>1 квартал 2019 г.</t>
  </si>
  <si>
    <t>Динамика  положительных результатов за 1 квартал 2018 года в сравнении с 1 кварталом 2019 года представлена на графике № 5.</t>
  </si>
  <si>
    <r>
      <t xml:space="preserve">За 1 квартал 2019 года поступило </t>
    </r>
    <r>
      <rPr>
        <b/>
        <sz val="12"/>
        <color theme="1"/>
        <rFont val="Times New Roman"/>
        <family val="1"/>
        <charset val="204"/>
      </rPr>
      <t xml:space="preserve">– 699  </t>
    </r>
    <r>
      <rPr>
        <sz val="12"/>
        <color theme="1"/>
        <rFont val="Times New Roman"/>
        <family val="1"/>
        <charset val="204"/>
      </rPr>
      <t xml:space="preserve">проб материала, из них происследовано методом ПЦР - 260,  ИФА - 439. Проведено 699 исследованиий. Получено </t>
    </r>
    <r>
      <rPr>
        <b/>
        <sz val="12"/>
        <color theme="1"/>
        <rFont val="Times New Roman"/>
        <family val="1"/>
        <charset val="204"/>
      </rPr>
      <t xml:space="preserve">156 </t>
    </r>
    <r>
      <rPr>
        <sz val="12"/>
        <color theme="1"/>
        <rFont val="Times New Roman"/>
        <family val="1"/>
        <charset val="204"/>
      </rPr>
      <t>положительных с недопустимым уровнем поствакцинальных антител.</t>
    </r>
  </si>
  <si>
    <t>Динамика проб, исследований и положительных результатов за 1 квартал 2018 года в сравнении с 1 кварталом 2019 года представлена на графике № 6.</t>
  </si>
  <si>
    <r>
      <t xml:space="preserve">За 1 квартал 2018 года поступило </t>
    </r>
    <r>
      <rPr>
        <b/>
        <sz val="12"/>
        <color theme="1"/>
        <rFont val="Times New Roman"/>
        <family val="1"/>
        <charset val="204"/>
      </rPr>
      <t xml:space="preserve">– 572  </t>
    </r>
    <r>
      <rPr>
        <sz val="12"/>
        <color theme="1"/>
        <rFont val="Times New Roman"/>
        <family val="1"/>
        <charset val="204"/>
      </rPr>
      <t>пробы материала. Проведено</t>
    </r>
    <r>
      <rPr>
        <b/>
        <sz val="12"/>
        <color theme="1"/>
        <rFont val="Times New Roman"/>
        <family val="1"/>
        <charset val="204"/>
      </rPr>
      <t xml:space="preserve"> 572</t>
    </r>
    <r>
      <rPr>
        <sz val="12"/>
        <color theme="1"/>
        <rFont val="Times New Roman"/>
        <family val="1"/>
        <charset val="204"/>
      </rPr>
      <t xml:space="preserve">  исследованиия. Получено 227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положительных с недопустимым уровнем поствакцинальных антител.</t>
    </r>
  </si>
  <si>
    <t>Динамика проб, исследований и положительных результатов за 1 квартал 2018 года в сравнении с 1 кварталом 2019 года представлена на графике № 7.</t>
  </si>
  <si>
    <t>7. Болезнь Шмалленберга</t>
  </si>
  <si>
    <t>В 1 квартале 2019 года поступило – 140 проб, проведено исследований - 140, из них методом ПЦР - 50, ИФА - 90.  Положительных - 2 на постинфекционные антитела.</t>
  </si>
  <si>
    <r>
      <t>В 1 квартале 2019 года поступило –</t>
    </r>
    <r>
      <rPr>
        <b/>
        <sz val="12"/>
        <color theme="1"/>
        <rFont val="Times New Roman"/>
        <family val="1"/>
        <charset val="204"/>
      </rPr>
      <t xml:space="preserve"> 150 </t>
    </r>
    <r>
      <rPr>
        <sz val="12"/>
        <color theme="1"/>
        <rFont val="Times New Roman"/>
        <family val="1"/>
        <charset val="204"/>
      </rPr>
      <t xml:space="preserve">проб, проведено исследований - </t>
    </r>
    <r>
      <rPr>
        <b/>
        <sz val="12"/>
        <color theme="1"/>
        <rFont val="Times New Roman"/>
        <family val="1"/>
        <charset val="204"/>
      </rPr>
      <t xml:space="preserve">150. </t>
    </r>
    <r>
      <rPr>
        <sz val="12"/>
        <color theme="1"/>
        <rFont val="Times New Roman"/>
        <family val="1"/>
        <charset val="204"/>
      </rPr>
      <t xml:space="preserve"> Положительных случаев не выявлено.</t>
    </r>
  </si>
  <si>
    <r>
      <t>В 1 квартале 2019 года поступило – 2 пробы  , проведено исследований</t>
    </r>
    <r>
      <rPr>
        <b/>
        <sz val="12"/>
        <color theme="1"/>
        <rFont val="Times New Roman"/>
        <family val="1"/>
        <charset val="204"/>
      </rPr>
      <t xml:space="preserve"> - 6</t>
    </r>
    <r>
      <rPr>
        <sz val="12"/>
        <color theme="1"/>
        <rFont val="Times New Roman"/>
        <family val="1"/>
        <charset val="204"/>
      </rPr>
      <t>.  Положительных случаев не выявлено.</t>
    </r>
  </si>
  <si>
    <r>
      <t>В 1 квартале 2019 года поступило –</t>
    </r>
    <r>
      <rPr>
        <b/>
        <sz val="12"/>
        <color theme="1"/>
        <rFont val="Times New Roman"/>
        <family val="1"/>
        <charset val="204"/>
      </rPr>
      <t xml:space="preserve"> 19</t>
    </r>
    <r>
      <rPr>
        <sz val="12"/>
        <color theme="1"/>
        <rFont val="Times New Roman"/>
        <family val="1"/>
        <charset val="204"/>
      </rPr>
      <t xml:space="preserve"> проб , проведено исследований</t>
    </r>
    <r>
      <rPr>
        <b/>
        <sz val="12"/>
        <color theme="1"/>
        <rFont val="Times New Roman"/>
        <family val="1"/>
        <charset val="204"/>
      </rPr>
      <t xml:space="preserve"> -95.</t>
    </r>
    <r>
      <rPr>
        <sz val="12"/>
        <color theme="1"/>
        <rFont val="Times New Roman"/>
        <family val="1"/>
        <charset val="204"/>
      </rPr>
      <t xml:space="preserve">  Положительных  не выявлено.</t>
    </r>
  </si>
  <si>
    <r>
      <t>В 1 квартале 2019 года поступило –</t>
    </r>
    <r>
      <rPr>
        <b/>
        <sz val="12"/>
        <color theme="1"/>
        <rFont val="Times New Roman"/>
        <family val="1"/>
        <charset val="204"/>
      </rPr>
      <t xml:space="preserve"> 310 </t>
    </r>
    <r>
      <rPr>
        <sz val="12"/>
        <color theme="1"/>
        <rFont val="Times New Roman"/>
        <family val="1"/>
        <charset val="204"/>
      </rPr>
      <t>проб, проведено исследований - 2170</t>
    </r>
    <r>
      <rPr>
        <b/>
        <sz val="12"/>
        <color theme="1"/>
        <rFont val="Times New Roman"/>
        <family val="1"/>
        <charset val="204"/>
      </rPr>
      <t xml:space="preserve">. </t>
    </r>
    <r>
      <rPr>
        <sz val="12"/>
        <color theme="1"/>
        <rFont val="Times New Roman"/>
        <family val="1"/>
        <charset val="204"/>
      </rPr>
      <t xml:space="preserve"> Положительных исследований не выявлено.</t>
    </r>
  </si>
  <si>
    <t>Динамика поступления проб, проведенных исследований за 1 квартал 2018 года в сравнении с 1 кварталом 2019 года представлена в графике 9.</t>
  </si>
  <si>
    <r>
      <t>В 1 квартале 2019 года поступило –</t>
    </r>
    <r>
      <rPr>
        <b/>
        <sz val="12"/>
        <color theme="1"/>
        <rFont val="Times New Roman"/>
        <family val="1"/>
        <charset val="204"/>
      </rPr>
      <t xml:space="preserve"> 502 </t>
    </r>
    <r>
      <rPr>
        <sz val="12"/>
        <color theme="1"/>
        <rFont val="Times New Roman"/>
        <family val="1"/>
        <charset val="204"/>
      </rPr>
      <t>пробы, проведено исследований - 1233</t>
    </r>
    <r>
      <rPr>
        <b/>
        <sz val="12"/>
        <color theme="1"/>
        <rFont val="Times New Roman"/>
        <family val="1"/>
        <charset val="204"/>
      </rPr>
      <t xml:space="preserve">. </t>
    </r>
    <r>
      <rPr>
        <sz val="12"/>
        <color theme="1"/>
        <rFont val="Times New Roman"/>
        <family val="1"/>
        <charset val="204"/>
      </rPr>
      <t xml:space="preserve"> Положительных исследований -74.</t>
    </r>
  </si>
  <si>
    <r>
      <t xml:space="preserve">В 1 квартале 2019 года проб для исследования на сибирскую язву не поступало. В 1 квартале 2018 года поступила </t>
    </r>
    <r>
      <rPr>
        <b/>
        <sz val="12"/>
        <color theme="1"/>
        <rFont val="Times New Roman"/>
        <family val="1"/>
        <charset val="204"/>
      </rPr>
      <t xml:space="preserve">1 </t>
    </r>
    <r>
      <rPr>
        <sz val="12"/>
        <color theme="1"/>
        <rFont val="Times New Roman"/>
        <family val="1"/>
        <charset val="204"/>
      </rPr>
      <t>проба из Краснодарского края, проведено исследований - 4</t>
    </r>
    <r>
      <rPr>
        <b/>
        <sz val="12"/>
        <color theme="1"/>
        <rFont val="Times New Roman"/>
        <family val="1"/>
        <charset val="204"/>
      </rPr>
      <t xml:space="preserve">. </t>
    </r>
    <r>
      <rPr>
        <sz val="12"/>
        <color theme="1"/>
        <rFont val="Times New Roman"/>
        <family val="1"/>
        <charset val="204"/>
      </rPr>
      <t xml:space="preserve"> Положительных случаев не выявлено.</t>
    </r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</si>
  <si>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Исследования в разрезе субъектов в сравнении с 1 кварталом 2019 года представлены в таблице № 4:</t>
    </r>
  </si>
  <si>
    <t>Динамика проб, исследований и положительных результатов за 1 квартал 2018 года в сравнении с 1 кварталом 2019 года представлена на графике № 4.</t>
  </si>
  <si>
    <r>
      <t xml:space="preserve">В 1 квартале 2019 года всего поступило проб материала - </t>
    </r>
    <r>
      <rPr>
        <b/>
        <sz val="12"/>
        <color theme="1"/>
        <rFont val="Times New Roman"/>
        <family val="1"/>
        <charset val="204"/>
      </rPr>
      <t xml:space="preserve">1825, </t>
    </r>
    <r>
      <rPr>
        <sz val="12"/>
        <color theme="1"/>
        <rFont val="Times New Roman"/>
        <family val="1"/>
        <charset val="204"/>
      </rPr>
      <t xml:space="preserve"> из них патматериала, крови и др. - </t>
    </r>
    <r>
      <rPr>
        <b/>
        <sz val="12"/>
        <color theme="1"/>
        <rFont val="Times New Roman"/>
        <family val="1"/>
        <charset val="204"/>
      </rPr>
      <t>1718</t>
    </r>
    <r>
      <rPr>
        <sz val="12"/>
        <color theme="1"/>
        <rFont val="Times New Roman"/>
        <family val="1"/>
        <charset val="204"/>
      </rPr>
      <t xml:space="preserve"> проб, сыворотки крови - </t>
    </r>
    <r>
      <rPr>
        <b/>
        <sz val="12"/>
        <color theme="1"/>
        <rFont val="Times New Roman"/>
        <family val="1"/>
        <charset val="204"/>
      </rPr>
      <t xml:space="preserve">107 </t>
    </r>
    <r>
      <rPr>
        <sz val="12"/>
        <color theme="1"/>
        <rFont val="Times New Roman"/>
        <family val="1"/>
        <charset val="204"/>
      </rPr>
      <t xml:space="preserve">проб. Проведено исследований - 1825: </t>
    </r>
  </si>
  <si>
    <t>Африканская чума свиней</t>
  </si>
  <si>
    <t>Блютанг</t>
  </si>
  <si>
    <t xml:space="preserve">Болезнь  Ньюкасла </t>
  </si>
  <si>
    <t xml:space="preserve">Болезнь Шмалленберга </t>
  </si>
  <si>
    <t xml:space="preserve">Высокопатогенный грипп птиц </t>
  </si>
  <si>
    <t xml:space="preserve">Классическая чума свиней </t>
  </si>
  <si>
    <t xml:space="preserve">Репродуктивно-респираторный синдром свиней </t>
  </si>
  <si>
    <t xml:space="preserve">Болезнь Ауески свиней </t>
  </si>
  <si>
    <t xml:space="preserve">Лейкоз </t>
  </si>
  <si>
    <t xml:space="preserve">Африканская чума свиней </t>
  </si>
  <si>
    <t>Лейкоз</t>
  </si>
  <si>
    <t xml:space="preserve">В целях исполнения государственного эпизоотологического мониторинга  поступило проб - 5768 , проведено исследований - 8495, выявлено положительных результатов - 600, что составляет  - 7,1 % к исследованиям, из них  положительные по патогену - 106, положительные на постинфекционные антитела -2, положительные на поствакцинальные антитела - 492. </t>
  </si>
  <si>
    <t>За 1 квартал 2019 года получено 106 положительных случаев по патогену из них:</t>
  </si>
  <si>
    <t>1769-1774 от 11.02.2019</t>
  </si>
  <si>
    <t>Абиев Б.П., ст. Гиагинская</t>
  </si>
  <si>
    <t>3201 от 18.02.2019</t>
  </si>
  <si>
    <t>Уазиров Э.К., х.Суповский</t>
  </si>
  <si>
    <t>3202 от 18.02.2019</t>
  </si>
  <si>
    <t>Вакуленко П.Н.., х.Суповский</t>
  </si>
  <si>
    <t>3203 от 18.02.2019</t>
  </si>
  <si>
    <t>Семенова С.Н., х.Суповский</t>
  </si>
  <si>
    <t>3204 от 18.02.2019</t>
  </si>
  <si>
    <t>Алиев З.И.., х.Суповский</t>
  </si>
  <si>
    <t>3206 от 18.02.2019</t>
  </si>
  <si>
    <t>Вакуленко П.П., х.Суповский</t>
  </si>
  <si>
    <t>3211-3214 от 18.02.2019</t>
  </si>
  <si>
    <t>а.Мамхег, КФХ Шаджоков</t>
  </si>
  <si>
    <t>3900-3901 от 25.02.2019</t>
  </si>
  <si>
    <t>Хуаде.ТЗ г.Адыгейск</t>
  </si>
  <si>
    <t>Красногвардейский</t>
  </si>
  <si>
    <t>8920-8925 от 20.03.2019</t>
  </si>
  <si>
    <t>ЛПХ Бабичев С.А., с. Белое</t>
  </si>
  <si>
    <t>Усть-Лабинский</t>
  </si>
  <si>
    <t>10449-10463 от  25.03.2019</t>
  </si>
  <si>
    <t>АО агрообъединение "Кубань"</t>
  </si>
  <si>
    <t>11650-11659 от 25.03.2019</t>
  </si>
  <si>
    <t>4446 от 28.02.2019</t>
  </si>
  <si>
    <t>Район "Телевышки" Кройтор С.А.</t>
  </si>
  <si>
    <t>г.Новороссийск</t>
  </si>
  <si>
    <t>4452-4557 от 28.02.2019</t>
  </si>
  <si>
    <t>по бруцеллезу –74:</t>
  </si>
  <si>
    <r>
      <t xml:space="preserve">        </t>
    </r>
    <r>
      <rPr>
        <b/>
        <u/>
        <sz val="12"/>
        <rFont val="Times New Roman"/>
        <family val="1"/>
        <charset val="204"/>
      </rPr>
      <t>по лейкозу – 32:</t>
    </r>
  </si>
  <si>
    <r>
      <t xml:space="preserve">За 1 квартал 2019 года поступило </t>
    </r>
    <r>
      <rPr>
        <b/>
        <sz val="12"/>
        <rFont val="Times New Roman"/>
        <family val="1"/>
        <charset val="204"/>
      </rPr>
      <t xml:space="preserve">– 505  </t>
    </r>
    <r>
      <rPr>
        <sz val="12"/>
        <rFont val="Times New Roman"/>
        <family val="1"/>
        <charset val="204"/>
      </rPr>
      <t xml:space="preserve">проб материала, из них сыворотки крови - 283, патматериал, помет - 222 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проб. Проведено 505  исследований.</t>
    </r>
  </si>
  <si>
    <t>Динамика проб, исследований и положительных результатов за 1 квартал 2018 года в сравнении с 1 кварталом 2019 года представлена на графике № 2.</t>
  </si>
  <si>
    <r>
      <t>В 1 квартале 2019 года поступило –</t>
    </r>
    <r>
      <rPr>
        <b/>
        <sz val="12"/>
        <color theme="1"/>
        <rFont val="Times New Roman"/>
        <family val="1"/>
        <charset val="204"/>
      </rPr>
      <t xml:space="preserve"> 90  </t>
    </r>
    <r>
      <rPr>
        <sz val="12"/>
        <color theme="1"/>
        <rFont val="Times New Roman"/>
        <family val="1"/>
        <charset val="204"/>
      </rPr>
      <t xml:space="preserve">проб, проведено исследований - </t>
    </r>
    <r>
      <rPr>
        <b/>
        <sz val="12"/>
        <color theme="1"/>
        <rFont val="Times New Roman"/>
        <family val="1"/>
        <charset val="204"/>
      </rPr>
      <t xml:space="preserve">90. </t>
    </r>
    <r>
      <rPr>
        <sz val="12"/>
        <color theme="1"/>
        <rFont val="Times New Roman"/>
        <family val="1"/>
        <charset val="204"/>
      </rPr>
      <t xml:space="preserve"> Положительных на поствакцинальные антитела  -13 .</t>
    </r>
  </si>
  <si>
    <t>В 1 квартале 2019 года проб для исследования на хламидиоз не поступало. В 1 квартале 2018 года поступило 90 проб из Краснодарского края, проведено исследований -90. Положительных случаев не выявлено.</t>
  </si>
  <si>
    <r>
      <t>В 1 квартале 2019 года поступило –</t>
    </r>
    <r>
      <rPr>
        <b/>
        <sz val="12"/>
        <color theme="1"/>
        <rFont val="Times New Roman"/>
        <family val="1"/>
        <charset val="204"/>
      </rPr>
      <t xml:space="preserve"> 324  </t>
    </r>
    <r>
      <rPr>
        <sz val="12"/>
        <color theme="1"/>
        <rFont val="Times New Roman"/>
        <family val="1"/>
        <charset val="204"/>
      </rPr>
      <t xml:space="preserve">пробы, проведено исследований - </t>
    </r>
    <r>
      <rPr>
        <b/>
        <sz val="12"/>
        <color theme="1"/>
        <rFont val="Times New Roman"/>
        <family val="1"/>
        <charset val="204"/>
      </rPr>
      <t xml:space="preserve">344. </t>
    </r>
    <r>
      <rPr>
        <sz val="12"/>
        <color theme="1"/>
        <rFont val="Times New Roman"/>
        <family val="1"/>
        <charset val="204"/>
      </rPr>
      <t xml:space="preserve"> Положительных случаев - 32.</t>
    </r>
  </si>
  <si>
    <t xml:space="preserve"> В 1 квартале 2019 г. поступило проб -12, проведено исследований - 48. Положительных не выявлено.</t>
  </si>
  <si>
    <t>Отчет о выполнении лабораторных исследований в рамках государственного эпизоотологического мониторинга, проводимого в 1 квартале 2019 года.                                                                                                                                                                                                                                            (основание: приказ Россельхознадзора от 28 декабря 2018 г. № 1519)</t>
  </si>
  <si>
    <t>по Болезни Шмалленберга – 2:</t>
  </si>
  <si>
    <t>Неклиновский район</t>
  </si>
  <si>
    <t>13196-13205 от 02.04.2019</t>
  </si>
  <si>
    <t>с. Носово СПК колхоз "50 лет Октября" МТФ №1. 150 м восточнее ул. 30-летия Победы.</t>
  </si>
  <si>
    <t>Красноармейский район</t>
  </si>
  <si>
    <t>279-358 от 21.01.2019</t>
  </si>
  <si>
    <t>ООО "Птицефабрика "Натухаевская", п. Первомайский, ул. Мира, 29.</t>
  </si>
  <si>
    <t>Выселковский район</t>
  </si>
  <si>
    <t>1878-1927 от 07.02.2019</t>
  </si>
  <si>
    <t xml:space="preserve">АО фирма "Агокомплекс" им. Н.И. Ткачева. П/Ф "Краснодарская" корп. № 2. </t>
  </si>
  <si>
    <t>9670-9693 от 21.03.2019</t>
  </si>
  <si>
    <t>АО фирма "Агрокомплекс" им. Н.И. Ткачева ПФ "Кубань", цех 2, корп. 11</t>
  </si>
  <si>
    <t>9694-9717 от 21.03.2019</t>
  </si>
  <si>
    <t>АО фирма "Агрокомплекс" им. Н.И. Ткачева ПФ "Кубань", цех 1, корп. 13</t>
  </si>
  <si>
    <t>Тахтамукайский район</t>
  </si>
  <si>
    <t>1790-1791 от 07.02.2019</t>
  </si>
  <si>
    <t>п. Энем. Вл. Хакуй К.Х.</t>
  </si>
  <si>
    <t>1794-1799 от 07.02.2019</t>
  </si>
  <si>
    <t>п. Энем. ЛПХ. Нагой З.С.</t>
  </si>
  <si>
    <t>3174-3175 от 13.02.2019</t>
  </si>
  <si>
    <t>ЛПХ гр. Беретарь Я.Я.</t>
  </si>
  <si>
    <t>Шовгеновский район</t>
  </si>
  <si>
    <t>3759 от 18.02.2019</t>
  </si>
  <si>
    <t>ЛПХ граждан. А. Хакуринохабль</t>
  </si>
  <si>
    <t>3760 от 18.02.2019</t>
  </si>
  <si>
    <t>3761 от 18.02.2019</t>
  </si>
  <si>
    <t>3762 от 18.20.2019</t>
  </si>
  <si>
    <t>3763 от 18.02.2019</t>
  </si>
  <si>
    <t>3764 от 18.02.2019</t>
  </si>
  <si>
    <t xml:space="preserve">ЛПХ граждан. </t>
  </si>
  <si>
    <t>3765 от 18.02.2019</t>
  </si>
  <si>
    <t>3766 от 18.02.2019</t>
  </si>
  <si>
    <t>Красногвардейский район</t>
  </si>
  <si>
    <t>8204-8206 от 15.03.2019</t>
  </si>
  <si>
    <t>с. Красногваврдейское ул. Заводская, 1. вл. Сухоруков К.</t>
  </si>
  <si>
    <t>8926-8928 от 15.03.2019</t>
  </si>
  <si>
    <t>ЛПХ Топалова А., с. Красногвардейское, ул. Суворова, 10.</t>
  </si>
  <si>
    <t xml:space="preserve">Красногвардейский район </t>
  </si>
  <si>
    <t>8931-8933 от 15.03.2019</t>
  </si>
  <si>
    <t>ЛПХ Белевцев А., с. Большесидоровское, ул.Ломоносова, 25</t>
  </si>
  <si>
    <t>2517-2636 от 12.02.2019</t>
  </si>
  <si>
    <t>п. Гражданский АО Фирма "Агрокомплекс". Свинокомплекс "Выселковский"</t>
  </si>
  <si>
    <t>2782-2789 от 12.02.2019</t>
  </si>
  <si>
    <t>п. Гражданский АО Фирма "Агрокомплекс". Свинокомплекс "Выселковский" ОТК 2 Корп.№3.</t>
  </si>
  <si>
    <t>2890-2953 от 12.02.2019</t>
  </si>
  <si>
    <t>п. ГражданскийАО Фирма "Агрокомплекс". Свинокомплекс "Выселковский" ОТК 2 Корп.№2.</t>
  </si>
  <si>
    <t>Усть-Лабинский район</t>
  </si>
  <si>
    <t>12820-12891 от 29.03.2019</t>
  </si>
  <si>
    <t>АО Агрообьединение "Кубань" СТФ № 8</t>
  </si>
  <si>
    <t>Гиагинский район</t>
  </si>
  <si>
    <t>1674-1678 от 05.02.2019</t>
  </si>
  <si>
    <t>п. Новый ул. Терешковой, 21. вл. Болдырев А.И.</t>
  </si>
  <si>
    <t>1679-1683 от 05.02.2019</t>
  </si>
  <si>
    <t>ст. Гиагинская ул. Коммунальная, 48б. Вл. Яструбенко И.В.</t>
  </si>
  <si>
    <t>Майкопский район</t>
  </si>
  <si>
    <t>3257-3271 от 14.02.2019</t>
  </si>
  <si>
    <t>ст. Аюадзехская. ЛПХ гр. Чатоева Б.А.</t>
  </si>
  <si>
    <t>Кошехабльский район</t>
  </si>
  <si>
    <t>3515-3519 от 15.02.2019</t>
  </si>
  <si>
    <t>с. Натырбово ул. Ленина, 18. вл. Заярный Н.Б.</t>
  </si>
  <si>
    <t>3520-3524 от 15.02.2019</t>
  </si>
  <si>
    <t>с. Натырбово ул. Советская, 7. вл. ЧеховскийС.Г.</t>
  </si>
  <si>
    <t>3525-3529 от 15.02.2019</t>
  </si>
  <si>
    <t>с. Натырбово ул. Колхозная, 24. вл. Куценко А.Н.</t>
  </si>
  <si>
    <t>3813 от 19.02.2019</t>
  </si>
  <si>
    <t>3814 от 19.02.2019</t>
  </si>
  <si>
    <t>3817-3826 от 19.02.2019</t>
  </si>
  <si>
    <t>3885 от 19.02.2019</t>
  </si>
  <si>
    <t>8983-8992 от 18.03.2019</t>
  </si>
  <si>
    <t>с. Еленовское, ЛПХ Алесько Н.Н., ул. Красная, 6.</t>
  </si>
  <si>
    <t>2757-2781 от 12.02.2019</t>
  </si>
  <si>
    <t>п. Гражданский АО Фирма "Агрокомплекс". Свинокомплекс "Выселковский" ОТК 2 Корп.№2.</t>
  </si>
  <si>
    <t>2637-2756 от 12.02.2019</t>
  </si>
  <si>
    <t>12720-12819 от 29.03.2019</t>
  </si>
  <si>
    <t>АО Агрообьединение "Кубань" СТФ № 7</t>
  </si>
  <si>
    <t>3572-3576 от 15.02.2019</t>
  </si>
  <si>
    <t>с. Натырбово. Ул. Партизанская, 45. Вл. Четвериков В.С.</t>
  </si>
  <si>
    <t>3577-3582 от 15.02.2019</t>
  </si>
  <si>
    <t>с. Натырбово. Ул. Пионерская, 10. Вл. Кудишин В.И.</t>
  </si>
  <si>
    <t>3583-3588 от 15.02.2019</t>
  </si>
  <si>
    <t>с. Натырбово. Ул. Мира, 13. Вл. Олейников Е.А.</t>
  </si>
  <si>
    <t>3589-3591 от 15.02.2019</t>
  </si>
  <si>
    <t>с. Натырбово. Ул. Гагарина, 52. Вл. Бусов В.Б.</t>
  </si>
  <si>
    <t xml:space="preserve">Шовгеновский </t>
  </si>
  <si>
    <t>3827 от 19.02.2019</t>
  </si>
  <si>
    <t>3828 от 19.02.2019</t>
  </si>
  <si>
    <t>3829 от 19.02.2019</t>
  </si>
  <si>
    <t>3830 от 19.02.2019</t>
  </si>
  <si>
    <t>3831 от 19.02.2019</t>
  </si>
  <si>
    <t>3832-3846 от 19.02.2019</t>
  </si>
  <si>
    <t>8215-8220 от 14.03.2019</t>
  </si>
  <si>
    <t>с. Новосевастопольское ул. Спортивная, 5. вл. Красвченко А.М.</t>
  </si>
  <si>
    <t>8221-8224 от 14.03.2019</t>
  </si>
  <si>
    <t>с. Новосевастопольское ул. Партизанская, 36. вл. Курочка С.В.</t>
  </si>
  <si>
    <t>Курганинский район</t>
  </si>
  <si>
    <t>3724-3757 от 18.02.2019</t>
  </si>
  <si>
    <t>ст. Николаевская ул. Борина 42/2. вл. Зиро Д.Н.</t>
  </si>
  <si>
    <t>1792-1793 от 07.02.2019</t>
  </si>
  <si>
    <t>1800-1801 от 07.02.2019</t>
  </si>
  <si>
    <t>3180-3181 от 13.02.2019</t>
  </si>
  <si>
    <t>ЛПХ гр. Лаюк Б.И.</t>
  </si>
  <si>
    <t>3374-3375 от 14.02.2019</t>
  </si>
  <si>
    <t>п. Удобный ул. Ленина, 13. Вл. Тимошенко Л.В.</t>
  </si>
  <si>
    <t>3767 от 18.02.2019</t>
  </si>
  <si>
    <t>3768 от 18.02.2019</t>
  </si>
  <si>
    <t>3769-3770 от 18.02.2019</t>
  </si>
  <si>
    <t>п. Краснооктябрьский. ЛПХ гр. Соколова С.И.</t>
  </si>
  <si>
    <t>3771 от 18.02.2019</t>
  </si>
  <si>
    <t>3772 от 18.02.2019</t>
  </si>
  <si>
    <t>4075-4076 о 22.02.2019</t>
  </si>
  <si>
    <t xml:space="preserve">п. Майский ул. Заводская, 39. вл. Дауров М.А.                            </t>
  </si>
  <si>
    <t>ст. Гиагинская</t>
  </si>
  <si>
    <t>8892-8893 от 18.03.2019</t>
  </si>
  <si>
    <t>индосектор, ст. Гиагинская</t>
  </si>
  <si>
    <t>8929-8930 от 18.03.2019</t>
  </si>
  <si>
    <t>ЛПХ Ковалев Ю.Г., с. Большесидоровское, ул. Красноок тябрьская, 11</t>
  </si>
  <si>
    <t>Октябрьский</t>
  </si>
  <si>
    <t>13045-13049 от 02.04.2019</t>
  </si>
  <si>
    <t>х. Степной ул. Садовая, 2. вл. Алиева Т.Х.</t>
  </si>
  <si>
    <t>Кагальницкий</t>
  </si>
  <si>
    <t>13050-13054 от 02.04.2019</t>
  </si>
  <si>
    <t>с. Новобатайск пер. Калининский, 80/2. вл. Коваленко Н.В.</t>
  </si>
  <si>
    <t>Ремонтненский</t>
  </si>
  <si>
    <t>13055-13057 от 02.04.2019</t>
  </si>
  <si>
    <t>с. Кормовое ул. Ленина, 4. вл. Бабичев Н.В.</t>
  </si>
  <si>
    <t>Морозовский район</t>
  </si>
  <si>
    <t>13060-13064 от 02.04.2019</t>
  </si>
  <si>
    <t>х. Веселовка ул. Железнодорожная, 27. вл. Садовникова Н.А.</t>
  </si>
  <si>
    <t>2501-2516 от 12.02.2019</t>
  </si>
  <si>
    <t>12149-12263 от 25.03.2019</t>
  </si>
  <si>
    <t>с. Миролюбовка СТФ № 4, ООО "Дружба народов"</t>
  </si>
  <si>
    <t>График № 8</t>
  </si>
  <si>
    <t>Динамика поступления проб, проведенных исследований за 1 квартал 2018 года в сравнении с 1 кварталом 2019 года представлена в графике 8.</t>
  </si>
  <si>
    <t>по классической чуме свиней – 156:</t>
  </si>
  <si>
    <t>по болезни Ауески – 227:</t>
  </si>
  <si>
    <t xml:space="preserve">   по высокопатогенному гриппу птиц – 63:</t>
  </si>
  <si>
    <t>по  РРСС –13 :</t>
  </si>
  <si>
    <t>по болезни Ньюкасла – 33:</t>
  </si>
  <si>
    <t xml:space="preserve"> 492 положительных исследования на недопустимый уровень поствакцинальных антител:</t>
  </si>
  <si>
    <t>2 положительных исследования на постинфекционные  антитела , из них: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</si>
</sst>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51">
    <xf numFmtId="0" fontId="0" fillId="0" borderId="0" xfId="0"/>
    <xf numFmtId="0" fontId="2" fillId="0" borderId="0" xfId="0" applyFont="1" applyAlignment="1">
      <alignment vertical="center"/>
    </xf>
    <xf numFmtId="3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" fillId="0" borderId="0" xfId="0" applyFont="1" applyFill="1" applyBorder="1" applyAlignment="1">
      <alignment vertical="top" wrapText="1"/>
    </xf>
    <xf numFmtId="0" fontId="7" fillId="0" borderId="0" xfId="0" applyFont="1" applyFill="1" applyAlignment="1">
      <alignment wrapText="1"/>
    </xf>
    <xf numFmtId="0" fontId="8" fillId="0" borderId="0" xfId="0" applyFont="1" applyFill="1" applyAlignment="1">
      <alignment wrapText="1"/>
    </xf>
    <xf numFmtId="0" fontId="8" fillId="0" borderId="0" xfId="0" applyFont="1" applyFill="1" applyBorder="1" applyAlignment="1">
      <alignment wrapText="1"/>
    </xf>
    <xf numFmtId="0" fontId="7" fillId="0" borderId="0" xfId="0" applyFont="1" applyFill="1"/>
    <xf numFmtId="0" fontId="7" fillId="0" borderId="0" xfId="0" applyFont="1"/>
    <xf numFmtId="0" fontId="9" fillId="0" borderId="0" xfId="0" applyFont="1" applyFill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horizontal="center" wrapText="1"/>
    </xf>
    <xf numFmtId="0" fontId="19" fillId="0" borderId="1" xfId="0" applyFont="1" applyFill="1" applyBorder="1" applyAlignment="1" applyProtection="1">
      <alignment horizontal="left" vertical="center" wrapText="1"/>
    </xf>
    <xf numFmtId="0" fontId="18" fillId="4" borderId="1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center" wrapText="1"/>
    </xf>
    <xf numFmtId="3" fontId="19" fillId="0" borderId="1" xfId="0" applyNumberFormat="1" applyFont="1" applyFill="1" applyBorder="1" applyAlignment="1" applyProtection="1">
      <alignment horizontal="left" vertical="center" wrapText="1"/>
    </xf>
    <xf numFmtId="0" fontId="19" fillId="0" borderId="1" xfId="0" applyFont="1" applyBorder="1" applyAlignment="1" applyProtection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 applyProtection="1">
      <alignment horizontal="left" vertical="center" wrapText="1"/>
    </xf>
    <xf numFmtId="0" fontId="22" fillId="2" borderId="1" xfId="0" applyFont="1" applyFill="1" applyBorder="1" applyAlignment="1">
      <alignment horizontal="center" vertical="center" wrapText="1"/>
    </xf>
    <xf numFmtId="164" fontId="20" fillId="4" borderId="1" xfId="0" applyNumberFormat="1" applyFont="1" applyFill="1" applyBorder="1" applyAlignment="1">
      <alignment horizont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164" fontId="20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2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wrapText="1"/>
    </xf>
    <xf numFmtId="0" fontId="5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4" fillId="0" borderId="16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2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center" wrapText="1"/>
    </xf>
    <xf numFmtId="0" fontId="4" fillId="0" borderId="2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wrapText="1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5" fillId="0" borderId="0" xfId="0" applyFont="1" applyFill="1" applyAlignment="1">
      <alignment horizontal="right" vertical="center"/>
    </xf>
    <xf numFmtId="0" fontId="5" fillId="0" borderId="23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23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8" fillId="0" borderId="0" xfId="0" applyFont="1" applyFill="1"/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24" xfId="0" applyFont="1" applyFill="1" applyBorder="1" applyAlignment="1">
      <alignment horizontal="center" vertical="top" wrapText="1"/>
    </xf>
    <xf numFmtId="0" fontId="1" fillId="0" borderId="25" xfId="0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wrapText="1"/>
    </xf>
    <xf numFmtId="0" fontId="1" fillId="0" borderId="2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2" fillId="0" borderId="26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wrapText="1"/>
    </xf>
    <xf numFmtId="0" fontId="2" fillId="0" borderId="26" xfId="0" applyFont="1" applyFill="1" applyBorder="1" applyAlignment="1">
      <alignment horizontal="center" wrapText="1"/>
    </xf>
    <xf numFmtId="0" fontId="2" fillId="0" borderId="25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right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21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8" xfId="0" applyFont="1" applyFill="1" applyBorder="1" applyAlignment="1">
      <alignment horizontal="right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right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left" vertical="center" wrapText="1"/>
    </xf>
    <xf numFmtId="0" fontId="23" fillId="0" borderId="19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center" wrapText="1"/>
    </xf>
    <xf numFmtId="0" fontId="20" fillId="0" borderId="2" xfId="0" applyFont="1" applyFill="1" applyBorder="1" applyAlignment="1">
      <alignment horizontal="center" vertical="top" wrapText="1"/>
    </xf>
    <xf numFmtId="0" fontId="20" fillId="0" borderId="3" xfId="0" applyFont="1" applyFill="1" applyBorder="1" applyAlignment="1">
      <alignment horizontal="center" vertical="top" wrapText="1"/>
    </xf>
    <xf numFmtId="0" fontId="20" fillId="0" borderId="4" xfId="0" applyFont="1" applyFill="1" applyBorder="1" applyAlignment="1">
      <alignment horizontal="center" vertical="top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8" fillId="0" borderId="21" xfId="0" applyFont="1" applyFill="1" applyBorder="1" applyAlignment="1">
      <alignment horizontal="center" vertical="top" wrapText="1"/>
    </xf>
    <xf numFmtId="0" fontId="20" fillId="0" borderId="2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600" b="1">
                <a:solidFill>
                  <a:sysClr val="windowText" lastClr="000000"/>
                </a:solidFill>
              </a:rPr>
              <a:t>1 кв. 2018 год                                                                            1 кв. 2019 год</a:t>
            </a:r>
          </a:p>
        </c:rich>
      </c:tx>
      <c:layout>
        <c:manualLayout>
          <c:xMode val="edge"/>
          <c:yMode val="edge"/>
          <c:x val="0.27021150941712835"/>
          <c:y val="3.28859958179658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128519934518564E-2"/>
          <c:y val="7.9176754228260454E-2"/>
          <c:w val="0.87753018372703417"/>
          <c:h val="0.90993777225986139"/>
        </c:manualLayout>
      </c:layout>
      <c:bar3DChart>
        <c:barDir val="col"/>
        <c:grouping val="clustered"/>
        <c:varyColors val="0"/>
        <c:ser>
          <c:idx val="1"/>
          <c:order val="0"/>
          <c:tx>
            <c:v>поступило проб</c:v>
          </c:tx>
          <c:spPr>
            <a:solidFill>
              <a:srgbClr val="00B0F0"/>
            </a:solid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dLbls>
            <c:dLbl>
              <c:idx val="0"/>
              <c:layout>
                <c:manualLayout>
                  <c:x val="0"/>
                  <c:y val="0.117550542876791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Лист1!$C$156:$C$160</c15:sqref>
                  </c15:fullRef>
                </c:ext>
              </c:extLst>
              <c:f>Лист1!$C$160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</c:ser>
        <c:ser>
          <c:idx val="0"/>
          <c:order val="1"/>
          <c:tx>
            <c:v>проведено исследований</c:v>
          </c:tx>
          <c:spPr>
            <a:solidFill>
              <a:srgbClr val="FF0000"/>
            </a:solid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dLbls>
            <c:dLbl>
              <c:idx val="0"/>
              <c:layout>
                <c:manualLayout>
                  <c:x val="1.642857096657558E-3"/>
                  <c:y val="0.22138685575129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Лист1!$D$156:$D$160</c15:sqref>
                  </c15:fullRef>
                </c:ext>
              </c:extLst>
              <c:f>Лист1!$D$160</c:f>
              <c:numCache>
                <c:formatCode>General</c:formatCode>
                <c:ptCount val="1"/>
                <c:pt idx="0">
                  <c:v>56</c:v>
                </c:pt>
              </c:numCache>
            </c:numRef>
          </c:val>
        </c:ser>
        <c:ser>
          <c:idx val="2"/>
          <c:order val="2"/>
          <c:tx>
            <c:v>выявлено положительных</c:v>
          </c:tx>
          <c:spPr>
            <a:solidFill>
              <a:srgbClr val="00B050"/>
            </a:solidFill>
            <a:ln>
              <a:solidFill>
                <a:schemeClr val="accent3"/>
              </a:solidFill>
            </a:ln>
            <a:effectLst/>
            <a:sp3d>
              <a:contourClr>
                <a:schemeClr val="accent3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Лист1!$E$156:$E$160</c15:sqref>
                  </c15:fullRef>
                </c:ext>
              </c:extLst>
              <c:f>Лист1!$E$160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Лист1!$F$154:$F$155</c:f>
              <c:strCache>
                <c:ptCount val="2"/>
                <c:pt idx="0">
                  <c:v>1 квартал 2019 год</c:v>
                </c:pt>
                <c:pt idx="1">
                  <c:v>Поступило проб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accent4"/>
              </a:solidFill>
            </a:ln>
            <a:effectLst/>
            <a:sp3d>
              <a:contourClr>
                <a:schemeClr val="accent4"/>
              </a:contourClr>
            </a:sp3d>
          </c:spPr>
          <c:invertIfNegative val="0"/>
          <c:dLbls>
            <c:dLbl>
              <c:idx val="0"/>
              <c:layout>
                <c:manualLayout>
                  <c:x val="-4.928571289972746E-3"/>
                  <c:y val="0.155364240030914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Лист1!$F$156:$F$160</c15:sqref>
                  </c15:fullRef>
                </c:ext>
              </c:extLst>
              <c:f>Лист1!$F$160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</c:ser>
        <c:ser>
          <c:idx val="4"/>
          <c:order val="4"/>
          <c:tx>
            <c:v>2016 год</c:v>
          </c:tx>
          <c:spPr>
            <a:solidFill>
              <a:srgbClr val="FF0000"/>
            </a:solidFill>
            <a:ln>
              <a:solidFill>
                <a:schemeClr val="accent5"/>
              </a:solidFill>
            </a:ln>
            <a:effectLst/>
            <a:sp3d>
              <a:contourClr>
                <a:schemeClr val="accent5"/>
              </a:contourClr>
            </a:sp3d>
          </c:spPr>
          <c:invertIfNegative val="0"/>
          <c:dLbls>
            <c:dLbl>
              <c:idx val="0"/>
              <c:layout>
                <c:manualLayout>
                  <c:x val="-1.6428570966575618E-2"/>
                  <c:y val="0.191920531802894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Лист1!$H$156:$H$160</c15:sqref>
                  </c15:fullRef>
                </c:ext>
              </c:extLst>
              <c:f>Лист1!$H$160</c:f>
              <c:numCache>
                <c:formatCode>General</c:formatCode>
                <c:ptCount val="1"/>
                <c:pt idx="0">
                  <c:v>48</c:v>
                </c:pt>
              </c:numCache>
            </c:numRef>
          </c:val>
        </c:ser>
        <c:ser>
          <c:idx val="5"/>
          <c:order val="5"/>
          <c:tx>
            <c:strRef>
              <c:f>Лист1!$I$154:$I$155</c:f>
              <c:strCache>
                <c:ptCount val="2"/>
                <c:pt idx="0">
                  <c:v>1 квартал 2019 год</c:v>
                </c:pt>
                <c:pt idx="1">
                  <c:v>Выявлено положительных результатов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accent6"/>
              </a:solidFill>
            </a:ln>
            <a:effectLst/>
            <a:sp3d>
              <a:contourClr>
                <a:schemeClr val="accent6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Лист1!$I$156:$I$160</c15:sqref>
                  </c15:fullRef>
                </c:ext>
              </c:extLst>
              <c:f>Лист1!$I$160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box"/>
        <c:axId val="116023448"/>
        <c:axId val="116023872"/>
        <c:axId val="0"/>
      </c:bar3DChart>
      <c:catAx>
        <c:axId val="1160234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6023872"/>
        <c:crosses val="autoZero"/>
        <c:auto val="1"/>
        <c:lblAlgn val="ctr"/>
        <c:lblOffset val="100"/>
        <c:noMultiLvlLbl val="0"/>
      </c:catAx>
      <c:valAx>
        <c:axId val="1160238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6023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76258107283054855"/>
          <c:y val="0.2069071688470932"/>
          <c:w val="0.1698777605493007"/>
          <c:h val="0.396824696413442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8867073431946317E-2"/>
          <c:y val="0"/>
          <c:w val="0.96226585313610735"/>
          <c:h val="0.9852911484167277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Лист1!$C$184</c:f>
              <c:strCache>
                <c:ptCount val="1"/>
                <c:pt idx="0">
                  <c:v>Положительные с недопустимым уровнем поствакцинальных антител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-9.0485212070133755E-3"/>
                  <c:y val="-0.123172510371563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728575995930601E-2"/>
                      <c:h val="0.3134799400976272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Лист1!$G$184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Лист1!$C$193</c:f>
              <c:numCache>
                <c:formatCode>General</c:formatCode>
                <c:ptCount val="1"/>
                <c:pt idx="0">
                  <c:v>22</c:v>
                </c:pt>
              </c:numCache>
            </c:numRef>
          </c:val>
          <c:shape val="cylinder"/>
        </c:ser>
        <c:ser>
          <c:idx val="1"/>
          <c:order val="1"/>
          <c:tx>
            <c:strRef>
              <c:f>Лист1!$C$184</c:f>
              <c:strCache>
                <c:ptCount val="1"/>
                <c:pt idx="0">
                  <c:v>Положительные с недопустимым уровнем поствакцинальных антител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9.973281086086359E-3"/>
                  <c:y val="-0.2184734937579998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6100166183999043E-2"/>
                      <c:h val="0.2721471169542219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Лист1!$G$184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Лист1!$D$193</c:f>
              <c:numCache>
                <c:formatCode>General</c:formatCode>
                <c:ptCount val="1"/>
                <c:pt idx="0">
                  <c:v>63</c:v>
                </c:pt>
              </c:numCache>
            </c:numRef>
          </c:val>
          <c:shape val="cylinder"/>
        </c:ser>
        <c:ser>
          <c:idx val="2"/>
          <c:order val="2"/>
          <c:tx>
            <c:strRef>
              <c:f>Лист1!$E$184</c:f>
              <c:strCache>
                <c:ptCount val="1"/>
                <c:pt idx="0">
                  <c:v>Положительные по патогену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2.1961606392817278E-3"/>
                  <c:y val="-0.2102318032129877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113390275882855E-2"/>
                      <c:h val="0.28986118401568134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Лист1!$G$184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Лист1!$E$193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hape val="cylinder"/>
        </c:ser>
        <c:ser>
          <c:idx val="3"/>
          <c:order val="3"/>
          <c:tx>
            <c:strRef>
              <c:f>Лист1!$E$184</c:f>
              <c:strCache>
                <c:ptCount val="1"/>
                <c:pt idx="0">
                  <c:v>Положительные по патогену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-1.4116963491194578E-3"/>
                  <c:y val="-0.205012197599720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8617034471413793E-2"/>
                      <c:h val="0.30757525107714084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Лист1!$G$184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Лист1!$F$193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hape val="cylinder"/>
        </c:ser>
        <c:ser>
          <c:idx val="4"/>
          <c:order val="4"/>
          <c:tx>
            <c:strRef>
              <c:f>Лист1!$G$184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1.1599711007735339E-2"/>
                  <c:y val="-0.121661235437618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651061818616311E-2"/>
                      <c:h val="0.1835767816469247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Лист1!$G$184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Лист1!$G$193</c:f>
              <c:numCache>
                <c:formatCode>General</c:formatCode>
                <c:ptCount val="1"/>
                <c:pt idx="0">
                  <c:v>335</c:v>
                </c:pt>
              </c:numCache>
            </c:numRef>
          </c:val>
          <c:shape val="cylinder"/>
        </c:ser>
        <c:ser>
          <c:idx val="5"/>
          <c:order val="5"/>
          <c:tx>
            <c:strRef>
              <c:f>Лист1!$G$184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1.7277808381838497E-2"/>
                  <c:y val="-0.2810176336331086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498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6100166183999043E-2"/>
                      <c:h val="0.2721471169542219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Лист1!$G$184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Лист1!$H$193</c:f>
              <c:numCache>
                <c:formatCode>General</c:formatCode>
                <c:ptCount val="1"/>
                <c:pt idx="0">
                  <c:v>283</c:v>
                </c:pt>
              </c:numCache>
            </c:numRef>
          </c:val>
          <c:shape val="cylinder"/>
        </c:ser>
        <c:ser>
          <c:idx val="6"/>
          <c:order val="6"/>
          <c:tx>
            <c:strRef>
              <c:f>Лист1!$I$184</c:f>
              <c:strCache>
                <c:ptCount val="1"/>
                <c:pt idx="0">
                  <c:v>Патологический материал, помёт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1.289387538357973E-2"/>
                  <c:y val="-0.206664115717026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83109275536248E-2"/>
                      <c:h val="0.22490960479033006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Лист1!$G$184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Лист1!$I$193</c:f>
              <c:numCache>
                <c:formatCode>General</c:formatCode>
                <c:ptCount val="1"/>
                <c:pt idx="0">
                  <c:v>232</c:v>
                </c:pt>
              </c:numCache>
            </c:numRef>
          </c:val>
          <c:shape val="cylinder"/>
        </c:ser>
        <c:ser>
          <c:idx val="7"/>
          <c:order val="7"/>
          <c:tx>
            <c:strRef>
              <c:f>Лист1!$I$184</c:f>
              <c:strCache>
                <c:ptCount val="1"/>
                <c:pt idx="0">
                  <c:v>Патологический материал, помёт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2.3096297393863763E-2"/>
                  <c:y val="-0.255412902814862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060032677717161E-2"/>
                      <c:h val="0.1034444312001667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Лист1!$G$184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Лист1!$K$193</c:f>
              <c:numCache>
                <c:formatCode>General</c:formatCode>
                <c:ptCount val="1"/>
                <c:pt idx="0">
                  <c:v>222</c:v>
                </c:pt>
              </c:numCache>
            </c:numRef>
          </c:val>
          <c:shape val="cylinder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6024264"/>
        <c:axId val="116025440"/>
        <c:axId val="0"/>
      </c:bar3DChart>
      <c:catAx>
        <c:axId val="11602426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b="1">
                    <a:solidFill>
                      <a:sysClr val="windowText" lastClr="000000"/>
                    </a:solidFill>
                  </a:rPr>
                  <a:t>     1</a:t>
                </a:r>
                <a:r>
                  <a:rPr lang="ru-RU" b="1" baseline="0">
                    <a:solidFill>
                      <a:sysClr val="windowText" lastClr="000000"/>
                    </a:solidFill>
                  </a:rPr>
                  <a:t> кв.</a:t>
                </a:r>
                <a:r>
                  <a:rPr lang="ru-RU" b="1">
                    <a:solidFill>
                      <a:sysClr val="windowText" lastClr="000000"/>
                    </a:solidFill>
                  </a:rPr>
                  <a:t>  2018                     1 кв.  2019                          1 кв.  2018                             1 кв. 2019                        1</a:t>
                </a:r>
                <a:r>
                  <a:rPr lang="ru-RU" b="1" baseline="0">
                    <a:solidFill>
                      <a:sysClr val="windowText" lastClr="000000"/>
                    </a:solidFill>
                  </a:rPr>
                  <a:t> кв. </a:t>
                </a:r>
                <a:r>
                  <a:rPr lang="ru-RU" b="1">
                    <a:solidFill>
                      <a:sysClr val="windowText" lastClr="000000"/>
                    </a:solidFill>
                  </a:rPr>
                  <a:t>2018                       1 кв.  2019                      1 кв.   2018                          1 к</a:t>
                </a:r>
              </a:p>
            </c:rich>
          </c:tx>
          <c:layout>
            <c:manualLayout>
              <c:xMode val="edge"/>
              <c:yMode val="edge"/>
              <c:x val="0.26482377996771328"/>
              <c:y val="0.873971895156483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crossAx val="116025440"/>
        <c:crosses val="autoZero"/>
        <c:auto val="1"/>
        <c:lblAlgn val="ctr"/>
        <c:lblOffset val="100"/>
        <c:noMultiLvlLbl val="0"/>
      </c:catAx>
      <c:valAx>
        <c:axId val="1160254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6024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7740999565574731"/>
          <c:y val="7.4227514138511058E-2"/>
          <c:w val="0.22125788869319141"/>
          <c:h val="0.925772485861488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alpha val="97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000" baseline="0">
                <a:solidFill>
                  <a:schemeClr val="tx1">
                    <a:alpha val="97000"/>
                  </a:schemeClr>
                </a:solidFill>
              </a:rPr>
              <a:t>Процентное соотношение поступления патматериала и сыворотки крови</a:t>
            </a:r>
          </a:p>
        </c:rich>
      </c:tx>
      <c:layout>
        <c:manualLayout>
          <c:xMode val="edge"/>
          <c:yMode val="edge"/>
          <c:x val="0.245355416079437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alpha val="97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50"/>
      <c:rotY val="11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20968858041047347"/>
          <c:w val="1"/>
          <c:h val="0.75499667269344251"/>
        </c:manualLayout>
      </c:layout>
      <c:pie3DChart>
        <c:varyColors val="1"/>
        <c:ser>
          <c:idx val="0"/>
          <c:order val="0"/>
          <c:tx>
            <c:v>сыворотка</c:v>
          </c:tx>
          <c:explosion val="10"/>
          <c:dPt>
            <c:idx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Lbls>
            <c:dLbl>
              <c:idx val="1"/>
              <c:layout>
                <c:manualLayout>
                  <c:x val="-1.3971468506004881E-2"/>
                  <c:y val="-0.2050969993137379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Лист1!$B$209:$C$210</c:f>
              <c:strCache>
                <c:ptCount val="2"/>
                <c:pt idx="0">
                  <c:v> методом ПЦР</c:v>
                </c:pt>
                <c:pt idx="1">
                  <c:v> методом ИФА</c:v>
                </c:pt>
              </c:strCache>
            </c:strRef>
          </c:cat>
          <c:val>
            <c:numRef>
              <c:f>Лист1!$D$209:$D$210</c:f>
              <c:numCache>
                <c:formatCode>General</c:formatCode>
                <c:ptCount val="2"/>
                <c:pt idx="0">
                  <c:v>1718</c:v>
                </c:pt>
                <c:pt idx="1">
                  <c:v>107</c:v>
                </c:pt>
              </c:numCache>
            </c:numRef>
          </c:val>
        </c:ser>
        <c:ser>
          <c:idx val="1"/>
          <c:order val="1"/>
          <c:tx>
            <c:strRef>
              <c:f>Лист1!$D$209</c:f>
              <c:strCache>
                <c:ptCount val="1"/>
                <c:pt idx="0">
                  <c:v>1718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Лист1!$B$209:$C$210</c:f>
              <c:strCache>
                <c:ptCount val="2"/>
                <c:pt idx="0">
                  <c:v> методом ПЦР</c:v>
                </c:pt>
                <c:pt idx="1">
                  <c:v> методом ИФА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64157642914347957"/>
          <c:y val="0.1276059333747451"/>
          <c:w val="0.29334650160216075"/>
          <c:h val="0.56720224168958699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 baseline="0">
                <a:solidFill>
                  <a:sysClr val="windowText" lastClr="000000"/>
                </a:solidFill>
              </a:rPr>
              <a:t>1 кв. 2019 год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endParaRPr lang="ru-RU" baseline="0">
              <a:solidFill>
                <a:sysClr val="windowText" lastClr="000000"/>
              </a:solidFill>
            </a:endParaRP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ru-RU" baseline="0">
                <a:solidFill>
                  <a:sysClr val="windowText" lastClr="000000"/>
                </a:solidFill>
              </a:rPr>
              <a:t>1 кв. 2018 год</a:t>
            </a:r>
          </a:p>
        </c:rich>
      </c:tx>
      <c:layout>
        <c:manualLayout>
          <c:xMode val="edge"/>
          <c:yMode val="edge"/>
          <c:x val="1.2139468175798553E-2"/>
          <c:y val="0.246684092036478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5.912542450490328E-3"/>
          <c:w val="1"/>
          <c:h val="0.89814814814814814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Лист1!$C$248</c:f>
              <c:strCache>
                <c:ptCount val="1"/>
                <c:pt idx="0">
                  <c:v>Положительные с недопустимым уровнем поствакцинальных антител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7.1381090702677319E-3"/>
                  <c:y val="-3.635994023366673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86111141919275"/>
                      <c:h val="0.133393113799112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3.2649728602246426E-5"/>
                  <c:y val="-2.8857429948741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856933508311461"/>
                      <c:h val="0.16708333333333336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Лист1!$C$248</c:f>
              <c:strCache>
                <c:ptCount val="1"/>
                <c:pt idx="0">
                  <c:v>Положительные с недопустимым уровнем поствакцинальных антител</c:v>
                </c:pt>
              </c:strCache>
            </c:strRef>
          </c:cat>
          <c:val>
            <c:numRef>
              <c:f>Лист1!$C$255:$D$255</c:f>
              <c:numCache>
                <c:formatCode>General</c:formatCode>
                <c:ptCount val="2"/>
                <c:pt idx="0">
                  <c:v>83</c:v>
                </c:pt>
                <c:pt idx="1">
                  <c:v>33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6027400"/>
        <c:axId val="116027008"/>
        <c:axId val="0"/>
      </c:bar3DChart>
      <c:catAx>
        <c:axId val="1160274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6027008"/>
        <c:crosses val="autoZero"/>
        <c:auto val="1"/>
        <c:lblAlgn val="ctr"/>
        <c:lblOffset val="100"/>
        <c:noMultiLvlLbl val="0"/>
      </c:catAx>
      <c:valAx>
        <c:axId val="1160270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6027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362484514744657"/>
          <c:y val="0.79433548288625178"/>
          <c:w val="0.49102719526898303"/>
          <c:h val="0.205664517113748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            1 кв. 2018 год                                                                                                                                                                    1 кв. 2019 год                            </a:t>
            </a:r>
          </a:p>
        </c:rich>
      </c:tx>
      <c:layout>
        <c:manualLayout>
          <c:xMode val="edge"/>
          <c:yMode val="edge"/>
          <c:x val="0.19703057908874724"/>
          <c:y val="4.26145079150816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Лист1!$C$275:$I$275</c15:sqref>
                  </c15:fullRef>
                </c:ext>
              </c:extLst>
              <c:f>Лист1!$C$275:$H$275</c:f>
              <c:strCache>
                <c:ptCount val="6"/>
                <c:pt idx="0">
                  <c:v>проб</c:v>
                </c:pt>
                <c:pt idx="1">
                  <c:v>исследований</c:v>
                </c:pt>
                <c:pt idx="2">
                  <c:v>положительных</c:v>
                </c:pt>
                <c:pt idx="3">
                  <c:v>проб</c:v>
                </c:pt>
                <c:pt idx="4">
                  <c:v>исследований</c:v>
                </c:pt>
                <c:pt idx="5">
                  <c:v>положительных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Лист1!$C$280:$I$280</c15:sqref>
                  </c15:fullRef>
                </c:ext>
              </c:extLst>
              <c:f>Лист1!$C$280:$H$280</c:f>
              <c:numCache>
                <c:formatCode>General</c:formatCode>
                <c:ptCount val="6"/>
                <c:pt idx="0">
                  <c:v>819</c:v>
                </c:pt>
                <c:pt idx="1">
                  <c:v>819</c:v>
                </c:pt>
                <c:pt idx="2">
                  <c:v>158</c:v>
                </c:pt>
                <c:pt idx="3">
                  <c:v>699</c:v>
                </c:pt>
                <c:pt idx="4">
                  <c:v>699</c:v>
                </c:pt>
                <c:pt idx="5">
                  <c:v>156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Лист1!$I$280</c15:sqref>
                  <c15:spPr xmlns:c15="http://schemas.microsoft.com/office/drawing/2012/chart"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15:spPr>
                </c15:categoryFilterException>
              </c15:categoryFilterExceptions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6026224"/>
        <c:axId val="337581184"/>
        <c:axId val="1161065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Лист1!$C$275:$I$275</c15:sqref>
                        </c15:fullRef>
                        <c15:formulaRef>
                          <c15:sqref>Лист1!$C$275:$H$275</c15:sqref>
                        </c15:formulaRef>
                      </c:ext>
                    </c:extLst>
                    <c:strCache>
                      <c:ptCount val="6"/>
                      <c:pt idx="0">
                        <c:v>проб</c:v>
                      </c:pt>
                      <c:pt idx="1">
                        <c:v>исследований</c:v>
                      </c:pt>
                      <c:pt idx="2">
                        <c:v>положительных</c:v>
                      </c:pt>
                      <c:pt idx="3">
                        <c:v>проб</c:v>
                      </c:pt>
                      <c:pt idx="4">
                        <c:v>исследований</c:v>
                      </c:pt>
                      <c:pt idx="5">
                        <c:v>положительных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Лист1!$C$276:$I$276</c15:sqref>
                        </c15:fullRef>
                        <c15:formulaRef>
                          <c15:sqref>Лист1!$C$276:$H$276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679</c:v>
                      </c:pt>
                      <c:pt idx="1">
                        <c:v>679</c:v>
                      </c:pt>
                      <c:pt idx="2">
                        <c:v>141</c:v>
                      </c:pt>
                      <c:pt idx="3">
                        <c:v>514</c:v>
                      </c:pt>
                      <c:pt idx="4">
                        <c:v>514</c:v>
                      </c:pt>
                      <c:pt idx="5">
                        <c:v>98</c:v>
                      </c:pt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Лист1!$C$275:$I$275</c15:sqref>
                        </c15:fullRef>
                        <c15:formulaRef>
                          <c15:sqref>Лист1!$C$275:$H$275</c15:sqref>
                        </c15:formulaRef>
                      </c:ext>
                    </c:extLst>
                    <c:strCache>
                      <c:ptCount val="6"/>
                      <c:pt idx="0">
                        <c:v>проб</c:v>
                      </c:pt>
                      <c:pt idx="1">
                        <c:v>исследований</c:v>
                      </c:pt>
                      <c:pt idx="2">
                        <c:v>положительных</c:v>
                      </c:pt>
                      <c:pt idx="3">
                        <c:v>проб</c:v>
                      </c:pt>
                      <c:pt idx="4">
                        <c:v>исследований</c:v>
                      </c:pt>
                      <c:pt idx="5">
                        <c:v>положительных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Лист1!$C$277:$I$277</c15:sqref>
                        </c15:fullRef>
                        <c15:formulaRef>
                          <c15:sqref>Лист1!$C$277:$H$277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90</c:v>
                      </c:pt>
                      <c:pt idx="1">
                        <c:v>90</c:v>
                      </c:pt>
                      <c:pt idx="2">
                        <c:v>17</c:v>
                      </c:pt>
                      <c:pt idx="3">
                        <c:v>135</c:v>
                      </c:pt>
                      <c:pt idx="4">
                        <c:v>135</c:v>
                      </c:pt>
                      <c:pt idx="5">
                        <c:v>58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Лист1!$C$275:$I$275</c15:sqref>
                        </c15:fullRef>
                        <c15:formulaRef>
                          <c15:sqref>Лист1!$C$275:$H$275</c15:sqref>
                        </c15:formulaRef>
                      </c:ext>
                    </c:extLst>
                    <c:strCache>
                      <c:ptCount val="6"/>
                      <c:pt idx="0">
                        <c:v>проб</c:v>
                      </c:pt>
                      <c:pt idx="1">
                        <c:v>исследований</c:v>
                      </c:pt>
                      <c:pt idx="2">
                        <c:v>положительных</c:v>
                      </c:pt>
                      <c:pt idx="3">
                        <c:v>проб</c:v>
                      </c:pt>
                      <c:pt idx="4">
                        <c:v>исследований</c:v>
                      </c:pt>
                      <c:pt idx="5">
                        <c:v>положительных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Лист1!$C$278:$I$278</c15:sqref>
                        </c15:fullRef>
                        <c15:formulaRef>
                          <c15:sqref>Лист1!$C$278:$H$278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Лист1!$C$275:$I$275</c15:sqref>
                        </c15:fullRef>
                        <c15:formulaRef>
                          <c15:sqref>Лист1!$C$275:$H$275</c15:sqref>
                        </c15:formulaRef>
                      </c:ext>
                    </c:extLst>
                    <c:strCache>
                      <c:ptCount val="6"/>
                      <c:pt idx="0">
                        <c:v>проб</c:v>
                      </c:pt>
                      <c:pt idx="1">
                        <c:v>исследований</c:v>
                      </c:pt>
                      <c:pt idx="2">
                        <c:v>положительных</c:v>
                      </c:pt>
                      <c:pt idx="3">
                        <c:v>проб</c:v>
                      </c:pt>
                      <c:pt idx="4">
                        <c:v>исследований</c:v>
                      </c:pt>
                      <c:pt idx="5">
                        <c:v>положительных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Лист1!$C$279:$I$279</c15:sqref>
                        </c15:fullRef>
                        <c15:formulaRef>
                          <c15:sqref>Лист1!$C$279:$H$279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50</c:v>
                      </c:pt>
                      <c:pt idx="1">
                        <c:v>50</c:v>
                      </c:pt>
                      <c:pt idx="2">
                        <c:v>0</c:v>
                      </c:pt>
                      <c:pt idx="3">
                        <c:v>50</c:v>
                      </c:pt>
                      <c:pt idx="4">
                        <c:v>50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</c:ext>
        </c:extLst>
      </c:bar3DChart>
      <c:catAx>
        <c:axId val="116026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7581184"/>
        <c:crosses val="autoZero"/>
        <c:auto val="1"/>
        <c:lblAlgn val="ctr"/>
        <c:lblOffset val="100"/>
        <c:noMultiLvlLbl val="0"/>
      </c:catAx>
      <c:valAx>
        <c:axId val="3375811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6026224"/>
        <c:crosses val="autoZero"/>
        <c:crossBetween val="between"/>
      </c:valAx>
      <c:serAx>
        <c:axId val="116106552"/>
        <c:scaling>
          <c:orientation val="minMax"/>
        </c:scaling>
        <c:delete val="1"/>
        <c:axPos val="b"/>
        <c:majorTickMark val="out"/>
        <c:minorTickMark val="none"/>
        <c:tickLblPos val="nextTo"/>
        <c:crossAx val="337581184"/>
        <c:crosses val="autoZero"/>
      </c:ser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90892800235637883"/>
          <c:y val="0.34590181694072891"/>
          <c:w val="8.6356764904807357E-2"/>
          <c:h val="0.308196366118542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4"/>
          <c:order val="4"/>
          <c:spPr>
            <a:solidFill>
              <a:srgbClr val="00B050"/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1.467126061775414E-2"/>
                  <c:y val="-0.162029284651643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7808404118360937E-3"/>
                  <c:y val="-0.167816044817774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972629159765796E-2"/>
                  <c:y val="-0.20253660581455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0822089538478007E-3"/>
                  <c:y val="-0.138882243987123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0479471869824385E-2"/>
                  <c:y val="-0.104161682990342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3835774958595077E-3"/>
                  <c:y val="-8.1014642325821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Лист1!$C$300:$I$302</c:f>
              <c:multiLvlStrCache>
                <c:ptCount val="6"/>
                <c:lvl>
                  <c:pt idx="0">
                    <c:v>проб</c:v>
                  </c:pt>
                  <c:pt idx="1">
                    <c:v>исследований</c:v>
                  </c:pt>
                  <c:pt idx="2">
                    <c:v>положительных</c:v>
                  </c:pt>
                  <c:pt idx="3">
                    <c:v>проб</c:v>
                  </c:pt>
                  <c:pt idx="4">
                    <c:v>исследований</c:v>
                  </c:pt>
                  <c:pt idx="5">
                    <c:v>положительных</c:v>
                  </c:pt>
                </c:lvl>
                <c:lvl>
                  <c:pt idx="0">
                    <c:v>1 квартал 2018 год</c:v>
                  </c:pt>
                  <c:pt idx="3">
                    <c:v>1 квартал 2019 год</c:v>
                  </c:pt>
                </c:lvl>
              </c:multiLvlStrCache>
            </c:multiLvlStrRef>
          </c:cat>
          <c:val>
            <c:numRef>
              <c:f>Лист1!$C$308:$H$308</c:f>
              <c:numCache>
                <c:formatCode>General</c:formatCode>
                <c:ptCount val="6"/>
                <c:pt idx="0">
                  <c:v>819</c:v>
                </c:pt>
                <c:pt idx="1">
                  <c:v>819</c:v>
                </c:pt>
                <c:pt idx="2">
                  <c:v>158</c:v>
                </c:pt>
                <c:pt idx="3">
                  <c:v>572</c:v>
                </c:pt>
                <c:pt idx="4">
                  <c:v>572</c:v>
                </c:pt>
                <c:pt idx="5">
                  <c:v>227</c:v>
                </c:pt>
              </c:numCache>
            </c:numRef>
          </c:val>
          <c:shape val="cylinder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37581576"/>
        <c:axId val="337576872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ormulaRef>
                          <c15:sqref>Лист1!$C$300:$I$302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проб</c:v>
                        </c:pt>
                        <c:pt idx="1">
                          <c:v>исследований</c:v>
                        </c:pt>
                        <c:pt idx="2">
                          <c:v>положительных</c:v>
                        </c:pt>
                        <c:pt idx="3">
                          <c:v>проб</c:v>
                        </c:pt>
                        <c:pt idx="4">
                          <c:v>исследований</c:v>
                        </c:pt>
                        <c:pt idx="5">
                          <c:v>положительных</c:v>
                        </c:pt>
                      </c:lvl>
                      <c:lvl>
                        <c:pt idx="0">
                          <c:v>1 квартал 2018 год</c:v>
                        </c:pt>
                        <c:pt idx="3">
                          <c:v>1 квартал 2019 год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Лист1!$C$303:$H$303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679</c:v>
                      </c:pt>
                      <c:pt idx="1">
                        <c:v>679</c:v>
                      </c:pt>
                      <c:pt idx="2">
                        <c:v>141</c:v>
                      </c:pt>
                      <c:pt idx="3">
                        <c:v>467</c:v>
                      </c:pt>
                      <c:pt idx="4">
                        <c:v>467</c:v>
                      </c:pt>
                      <c:pt idx="5">
                        <c:v>182</c:v>
                      </c:pt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Лист1!$C$300:$I$302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проб</c:v>
                        </c:pt>
                        <c:pt idx="1">
                          <c:v>исследований</c:v>
                        </c:pt>
                        <c:pt idx="2">
                          <c:v>положительных</c:v>
                        </c:pt>
                        <c:pt idx="3">
                          <c:v>проб</c:v>
                        </c:pt>
                        <c:pt idx="4">
                          <c:v>исследований</c:v>
                        </c:pt>
                        <c:pt idx="5">
                          <c:v>положительных</c:v>
                        </c:pt>
                      </c:lvl>
                      <c:lvl>
                        <c:pt idx="0">
                          <c:v>1 квартал 2018 год</c:v>
                        </c:pt>
                        <c:pt idx="3">
                          <c:v>1 квартал 2019 год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Лист1!$C$304:$H$304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90</c:v>
                      </c:pt>
                      <c:pt idx="1">
                        <c:v>90</c:v>
                      </c:pt>
                      <c:pt idx="2">
                        <c:v>17</c:v>
                      </c:pt>
                      <c:pt idx="3">
                        <c:v>100</c:v>
                      </c:pt>
                      <c:pt idx="4">
                        <c:v>100</c:v>
                      </c:pt>
                      <c:pt idx="5">
                        <c:v>45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Лист1!$C$300:$I$302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проб</c:v>
                        </c:pt>
                        <c:pt idx="1">
                          <c:v>исследований</c:v>
                        </c:pt>
                        <c:pt idx="2">
                          <c:v>положительных</c:v>
                        </c:pt>
                        <c:pt idx="3">
                          <c:v>проб</c:v>
                        </c:pt>
                        <c:pt idx="4">
                          <c:v>исследований</c:v>
                        </c:pt>
                        <c:pt idx="5">
                          <c:v>положительных</c:v>
                        </c:pt>
                      </c:lvl>
                      <c:lvl>
                        <c:pt idx="0">
                          <c:v>1 квартал 2018 год</c:v>
                        </c:pt>
                        <c:pt idx="3">
                          <c:v>1 квартал 2019 год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Лист1!$C$305:$H$305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Лист1!$C$300:$I$302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проб</c:v>
                        </c:pt>
                        <c:pt idx="1">
                          <c:v>исследований</c:v>
                        </c:pt>
                        <c:pt idx="2">
                          <c:v>положительных</c:v>
                        </c:pt>
                        <c:pt idx="3">
                          <c:v>проб</c:v>
                        </c:pt>
                        <c:pt idx="4">
                          <c:v>исследований</c:v>
                        </c:pt>
                        <c:pt idx="5">
                          <c:v>положительных</c:v>
                        </c:pt>
                      </c:lvl>
                      <c:lvl>
                        <c:pt idx="0">
                          <c:v>1 квартал 2018 год</c:v>
                        </c:pt>
                        <c:pt idx="3">
                          <c:v>1 квартал 2019 год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Лист1!$C$307:$H$307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50</c:v>
                      </c:pt>
                      <c:pt idx="1">
                        <c:v>50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</c:ext>
        </c:extLst>
      </c:bar3DChart>
      <c:catAx>
        <c:axId val="337581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7576872"/>
        <c:crosses val="autoZero"/>
        <c:auto val="1"/>
        <c:lblAlgn val="ctr"/>
        <c:lblOffset val="100"/>
        <c:noMultiLvlLbl val="0"/>
      </c:catAx>
      <c:valAx>
        <c:axId val="3375768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37581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4223999796316532E-2"/>
          <c:y val="4.5088895725285218E-2"/>
          <c:w val="0.96550687121890366"/>
          <c:h val="0.9233996302541495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Лист1!$C$397</c:f>
              <c:strCache>
                <c:ptCount val="1"/>
                <c:pt idx="0">
                  <c:v>проб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4.0422525519185964E-3"/>
                  <c:y val="-0.230365679214159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Лист1!$C$395</c:f>
              <c:strCache>
                <c:ptCount val="1"/>
                <c:pt idx="0">
                  <c:v>1 квартал 2018 год</c:v>
                </c:pt>
              </c:strCache>
            </c:strRef>
          </c:cat>
          <c:val>
            <c:numRef>
              <c:f>Лист1!$C$404</c:f>
              <c:numCache>
                <c:formatCode>General</c:formatCode>
                <c:ptCount val="1"/>
                <c:pt idx="0">
                  <c:v>1342</c:v>
                </c:pt>
              </c:numCache>
            </c:numRef>
          </c:val>
        </c:ser>
        <c:ser>
          <c:idx val="1"/>
          <c:order val="1"/>
          <c:tx>
            <c:strRef>
              <c:f>Лист1!$F$395</c:f>
              <c:strCache>
                <c:ptCount val="1"/>
                <c:pt idx="0">
                  <c:v>1 квартал 2019 год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2126757655755788E-2"/>
                  <c:y val="-0.170470602618477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Лист1!$F$404</c:f>
              <c:numCache>
                <c:formatCode>General</c:formatCode>
                <c:ptCount val="1"/>
                <c:pt idx="0">
                  <c:v>502</c:v>
                </c:pt>
              </c:numCache>
            </c:numRef>
          </c:val>
        </c:ser>
        <c:ser>
          <c:idx val="2"/>
          <c:order val="2"/>
          <c:tx>
            <c:strRef>
              <c:f>Лист1!$D$397</c:f>
              <c:strCache>
                <c:ptCount val="1"/>
                <c:pt idx="0">
                  <c:v>исследований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131830714537195E-2"/>
                  <c:y val="-0.216543738461309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Лист1!$D$404</c:f>
              <c:numCache>
                <c:formatCode>General</c:formatCode>
                <c:ptCount val="1"/>
                <c:pt idx="0">
                  <c:v>2729</c:v>
                </c:pt>
              </c:numCache>
            </c:numRef>
          </c:val>
        </c:ser>
        <c:ser>
          <c:idx val="3"/>
          <c:order val="3"/>
          <c:tx>
            <c:strRef>
              <c:f>Лист1!$H$397</c:f>
              <c:strCache>
                <c:ptCount val="1"/>
                <c:pt idx="0">
                  <c:v>исследований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2.5870416332279017E-2"/>
                  <c:y val="-0.230365679214159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Лист1!$H$404</c:f>
              <c:numCache>
                <c:formatCode>General</c:formatCode>
                <c:ptCount val="1"/>
                <c:pt idx="0">
                  <c:v>1233</c:v>
                </c:pt>
              </c:numCache>
            </c:numRef>
          </c:val>
        </c:ser>
        <c:ser>
          <c:idx val="4"/>
          <c:order val="4"/>
          <c:tx>
            <c:strRef>
              <c:f>Лист1!$I$397</c:f>
              <c:strCache>
                <c:ptCount val="1"/>
                <c:pt idx="0">
                  <c:v>положительных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7785911228441822E-2"/>
                  <c:y val="-0.2165437384613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Лист1!$E$404</c:f>
              <c:numCache>
                <c:formatCode>General</c:formatCode>
                <c:ptCount val="1"/>
                <c:pt idx="0">
                  <c:v>83</c:v>
                </c:pt>
              </c:numCache>
            </c:numRef>
          </c:val>
        </c:ser>
        <c:ser>
          <c:idx val="5"/>
          <c:order val="5"/>
          <c:tx>
            <c:strRef>
              <c:f>Лист1!$I$397</c:f>
              <c:strCache>
                <c:ptCount val="1"/>
                <c:pt idx="0">
                  <c:v>положительных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2935208166139509E-2"/>
                  <c:y val="-0.179685229787044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Лист1!$I$404</c:f>
              <c:numCache>
                <c:formatCode>General</c:formatCode>
                <c:ptCount val="1"/>
                <c:pt idx="0">
                  <c:v>74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37579616"/>
        <c:axId val="337577264"/>
        <c:axId val="0"/>
        <c:extLst/>
      </c:bar3DChart>
      <c:catAx>
        <c:axId val="337579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7577264"/>
        <c:crosses val="autoZero"/>
        <c:auto val="1"/>
        <c:lblAlgn val="ctr"/>
        <c:lblOffset val="100"/>
        <c:noMultiLvlLbl val="0"/>
      </c:catAx>
      <c:valAx>
        <c:axId val="33757726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337579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5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4026981749325218E-2"/>
          <c:y val="0.33534966789250231"/>
          <c:w val="0.96550687121890366"/>
          <c:h val="0.6206584161737061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Лист1!$C$429</c:f>
              <c:strCache>
                <c:ptCount val="1"/>
                <c:pt idx="0">
                  <c:v>1 квартал 2018 год</c:v>
                </c:pt>
              </c:strCache>
            </c:strRef>
          </c:tx>
          <c:spPr>
            <a:solidFill>
              <a:srgbClr val="92D050"/>
            </a:solidFill>
            <a:ln w="28575">
              <a:solidFill>
                <a:sysClr val="windowText" lastClr="000000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 contourW="28575">
              <a:bevelT w="63500" h="25400"/>
              <a:contourClr>
                <a:sysClr val="windowText" lastClr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-8.8929556142209112E-3"/>
                  <c:y val="-0.207329111292743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Лист1!$C$436</c:f>
              <c:numCache>
                <c:formatCode>General</c:formatCode>
                <c:ptCount val="1"/>
                <c:pt idx="0">
                  <c:v>373</c:v>
                </c:pt>
              </c:numCache>
            </c:numRef>
          </c:val>
        </c:ser>
        <c:ser>
          <c:idx val="4"/>
          <c:order val="1"/>
          <c:tx>
            <c:strRef>
              <c:f>Лист1!$F$429</c:f>
              <c:strCache>
                <c:ptCount val="1"/>
                <c:pt idx="0">
                  <c:v>1 квартал 2019 год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2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  <a:contourClr>
                <a:schemeClr val="tx2"/>
              </a:contourClr>
            </a:sp3d>
          </c:spPr>
          <c:invertIfNegative val="0"/>
          <c:dLbls>
            <c:dLbl>
              <c:idx val="0"/>
              <c:layout>
                <c:manualLayout>
                  <c:x val="8.0845051038371338E-3"/>
                  <c:y val="-0.230365679214159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Лист1!$F$436</c:f>
              <c:numCache>
                <c:formatCode>General</c:formatCode>
                <c:ptCount val="1"/>
                <c:pt idx="0">
                  <c:v>324</c:v>
                </c:pt>
              </c:numCache>
            </c:numRef>
          </c:val>
        </c:ser>
        <c:ser>
          <c:idx val="5"/>
          <c:order val="2"/>
          <c:tx>
            <c:strRef>
              <c:f>Лист1!$C$429</c:f>
              <c:strCache>
                <c:ptCount val="1"/>
                <c:pt idx="0">
                  <c:v>1 квартал 2018 год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9402812249209263E-2"/>
                  <c:y val="-0.2994753829784069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Лист1!$D$436</c:f>
              <c:numCache>
                <c:formatCode>General</c:formatCode>
                <c:ptCount val="1"/>
                <c:pt idx="0">
                  <c:v>373</c:v>
                </c:pt>
              </c:numCache>
            </c:numRef>
          </c:val>
        </c:ser>
        <c:ser>
          <c:idx val="0"/>
          <c:order val="3"/>
          <c:tx>
            <c:strRef>
              <c:f>Лист1!$F$429</c:f>
              <c:strCache>
                <c:ptCount val="1"/>
                <c:pt idx="0">
                  <c:v>1 квартал 2019 год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3.3146470925732488E-2"/>
                  <c:y val="-0.184292543371327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Лист1!$H$436</c:f>
              <c:numCache>
                <c:formatCode>General</c:formatCode>
                <c:ptCount val="1"/>
                <c:pt idx="0">
                  <c:v>344</c:v>
                </c:pt>
              </c:numCache>
            </c:numRef>
          </c:val>
        </c:ser>
        <c:ser>
          <c:idx val="1"/>
          <c:order val="4"/>
          <c:tx>
            <c:strRef>
              <c:f>Лист1!$C$429</c:f>
              <c:strCache>
                <c:ptCount val="1"/>
                <c:pt idx="0">
                  <c:v>1 квартал 2018 год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2.344506480112786E-2"/>
                  <c:y val="-0.188899856955610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Лист1!$E$436</c:f>
              <c:numCache>
                <c:formatCode>General</c:formatCode>
                <c:ptCount val="1"/>
                <c:pt idx="0">
                  <c:v>91</c:v>
                </c:pt>
              </c:numCache>
            </c:numRef>
          </c:val>
        </c:ser>
        <c:ser>
          <c:idx val="3"/>
          <c:order val="5"/>
          <c:tx>
            <c:strRef>
              <c:f>Лист1!$F$429</c:f>
              <c:strCache>
                <c:ptCount val="1"/>
                <c:pt idx="0">
                  <c:v>1 квартал 2019 год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9402812249209263E-2"/>
                  <c:y val="-0.124397466775646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Лист1!$I$436</c:f>
              <c:numCache>
                <c:formatCode>General</c:formatCode>
                <c:ptCount val="1"/>
                <c:pt idx="0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37579224"/>
        <c:axId val="337580008"/>
        <c:axId val="0"/>
        <c:extLst/>
      </c:bar3DChart>
      <c:catAx>
        <c:axId val="33757922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 baseline="0"/>
                  <a:t>2018                            2019                 2018                                  2019                   2018                             2019</a:t>
                </a:r>
              </a:p>
            </c:rich>
          </c:tx>
          <c:layout>
            <c:manualLayout>
              <c:xMode val="edge"/>
              <c:yMode val="edge"/>
              <c:x val="0.27913657230860939"/>
              <c:y val="0.930591191498605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crossAx val="337580008"/>
        <c:crosses val="autoZero"/>
        <c:auto val="1"/>
        <c:lblAlgn val="ctr"/>
        <c:lblOffset val="100"/>
        <c:noMultiLvlLbl val="0"/>
      </c:catAx>
      <c:valAx>
        <c:axId val="337580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757922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164</xdr:row>
      <xdr:rowOff>139392</xdr:rowOff>
    </xdr:from>
    <xdr:to>
      <xdr:col>10</xdr:col>
      <xdr:colOff>887260</xdr:colOff>
      <xdr:row>175</xdr:row>
      <xdr:rowOff>83508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137800</xdr:colOff>
      <xdr:row>197</xdr:row>
      <xdr:rowOff>34848</xdr:rowOff>
    </xdr:from>
    <xdr:to>
      <xdr:col>10</xdr:col>
      <xdr:colOff>638871</xdr:colOff>
      <xdr:row>205</xdr:row>
      <xdr:rowOff>58079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219807</xdr:colOff>
      <xdr:row>210</xdr:row>
      <xdr:rowOff>12212</xdr:rowOff>
    </xdr:from>
    <xdr:to>
      <xdr:col>10</xdr:col>
      <xdr:colOff>366347</xdr:colOff>
      <xdr:row>213</xdr:row>
      <xdr:rowOff>297014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340895</xdr:colOff>
      <xdr:row>258</xdr:row>
      <xdr:rowOff>100263</xdr:rowOff>
    </xdr:from>
    <xdr:to>
      <xdr:col>10</xdr:col>
      <xdr:colOff>720246</xdr:colOff>
      <xdr:row>267</xdr:row>
      <xdr:rowOff>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284</xdr:row>
      <xdr:rowOff>43950</xdr:rowOff>
    </xdr:from>
    <xdr:to>
      <xdr:col>10</xdr:col>
      <xdr:colOff>246670</xdr:colOff>
      <xdr:row>295</xdr:row>
      <xdr:rowOff>85704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20876</xdr:colOff>
      <xdr:row>311</xdr:row>
      <xdr:rowOff>125261</xdr:rowOff>
    </xdr:from>
    <xdr:to>
      <xdr:col>10</xdr:col>
      <xdr:colOff>584547</xdr:colOff>
      <xdr:row>322</xdr:row>
      <xdr:rowOff>167015</xdr:rowOff>
    </xdr:to>
    <xdr:graphicFrame macro="">
      <xdr:nvGraphicFramePr>
        <xdr:cNvPr id="8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511098</xdr:colOff>
      <xdr:row>405</xdr:row>
      <xdr:rowOff>325244</xdr:rowOff>
    </xdr:from>
    <xdr:to>
      <xdr:col>7</xdr:col>
      <xdr:colOff>1219665</xdr:colOff>
      <xdr:row>423</xdr:row>
      <xdr:rowOff>139391</xdr:rowOff>
    </xdr:to>
    <xdr:graphicFrame macro="">
      <xdr:nvGraphicFramePr>
        <xdr:cNvPr id="14" name="Диаграмма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440</xdr:row>
      <xdr:rowOff>0</xdr:rowOff>
    </xdr:from>
    <xdr:to>
      <xdr:col>10</xdr:col>
      <xdr:colOff>747844</xdr:colOff>
      <xdr:row>465</xdr:row>
      <xdr:rowOff>92927</xdr:rowOff>
    </xdr:to>
    <xdr:graphicFrame macro="">
      <xdr:nvGraphicFramePr>
        <xdr:cNvPr id="12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</xdr:col>
      <xdr:colOff>39145</xdr:colOff>
      <xdr:row>228</xdr:row>
      <xdr:rowOff>404486</xdr:rowOff>
    </xdr:from>
    <xdr:to>
      <xdr:col>5</xdr:col>
      <xdr:colOff>130480</xdr:colOff>
      <xdr:row>242</xdr:row>
      <xdr:rowOff>629377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52398" y="50730411"/>
          <a:ext cx="9042226" cy="3212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2"/>
  <sheetViews>
    <sheetView tabSelected="1" zoomScale="73" zoomScaleNormal="73" workbookViewId="0">
      <selection activeCell="B73" sqref="B73:F73"/>
    </sheetView>
  </sheetViews>
  <sheetFormatPr defaultColWidth="9.140625" defaultRowHeight="15.75" x14ac:dyDescent="0.25"/>
  <cols>
    <col min="1" max="1" width="9.140625" style="20" customWidth="1"/>
    <col min="2" max="2" width="41.42578125" style="20" customWidth="1"/>
    <col min="3" max="3" width="40.5703125" style="20" customWidth="1"/>
    <col min="4" max="4" width="28.85546875" style="20" customWidth="1"/>
    <col min="5" max="6" width="23.5703125" style="20" customWidth="1"/>
    <col min="7" max="7" width="23.28515625" style="20" customWidth="1"/>
    <col min="8" max="8" width="54" style="20" customWidth="1"/>
    <col min="9" max="9" width="13.28515625" style="20" customWidth="1"/>
    <col min="10" max="10" width="15.85546875" style="20" customWidth="1"/>
    <col min="11" max="11" width="20" style="20" customWidth="1"/>
    <col min="12" max="16384" width="9.140625" style="20"/>
  </cols>
  <sheetData>
    <row r="1" spans="1:12" ht="65.25" customHeight="1" x14ac:dyDescent="0.25">
      <c r="A1" s="214" t="s">
        <v>194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2"/>
    </row>
    <row r="2" spans="1:12" ht="57.75" customHeight="1" x14ac:dyDescent="0.25">
      <c r="A2" s="215" t="s">
        <v>157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2"/>
    </row>
    <row r="3" spans="1:12" ht="12.75" customHeight="1" x14ac:dyDescent="0.25">
      <c r="A3" s="11"/>
      <c r="B3" s="23"/>
      <c r="C3" s="23"/>
      <c r="D3" s="23"/>
      <c r="E3" s="23"/>
      <c r="F3" s="23"/>
      <c r="G3" s="23"/>
      <c r="H3" s="23"/>
      <c r="I3" s="23"/>
      <c r="J3" s="23"/>
      <c r="K3" s="23"/>
      <c r="L3" s="22"/>
    </row>
    <row r="4" spans="1:12" ht="21.75" customHeight="1" x14ac:dyDescent="0.25">
      <c r="A4" s="215" t="s">
        <v>0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2"/>
    </row>
    <row r="5" spans="1:12" ht="15.75" customHeight="1" x14ac:dyDescent="0.25">
      <c r="A5" s="216" t="s">
        <v>62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2"/>
    </row>
    <row r="6" spans="1:12" ht="105" customHeight="1" x14ac:dyDescent="0.25">
      <c r="A6" s="31"/>
      <c r="B6" s="31" t="s">
        <v>31</v>
      </c>
      <c r="C6" s="31" t="s">
        <v>1</v>
      </c>
      <c r="D6" s="31" t="s">
        <v>114</v>
      </c>
      <c r="E6" s="31" t="s">
        <v>115</v>
      </c>
      <c r="F6" s="31" t="s">
        <v>116</v>
      </c>
      <c r="G6" s="31" t="s">
        <v>86</v>
      </c>
      <c r="H6" s="31" t="s">
        <v>87</v>
      </c>
      <c r="I6" s="31" t="s">
        <v>117</v>
      </c>
      <c r="J6" s="31" t="s">
        <v>32</v>
      </c>
      <c r="K6" s="31" t="s">
        <v>33</v>
      </c>
      <c r="L6" s="22"/>
    </row>
    <row r="7" spans="1:12" x14ac:dyDescent="0.25">
      <c r="A7" s="198" t="s">
        <v>4</v>
      </c>
      <c r="B7" s="200" t="s">
        <v>5</v>
      </c>
      <c r="C7" s="4" t="s">
        <v>146</v>
      </c>
      <c r="D7" s="5">
        <v>1515</v>
      </c>
      <c r="E7" s="5">
        <v>1515</v>
      </c>
      <c r="F7" s="5">
        <v>0</v>
      </c>
      <c r="G7" s="5">
        <v>0</v>
      </c>
      <c r="H7" s="5">
        <v>0</v>
      </c>
      <c r="I7" s="5">
        <f>F7+G7+H7</f>
        <v>0</v>
      </c>
      <c r="J7" s="6">
        <f>I7/D7*100</f>
        <v>0</v>
      </c>
      <c r="K7" s="7">
        <f>I7/E7*100</f>
        <v>0</v>
      </c>
      <c r="L7" s="22"/>
    </row>
    <row r="8" spans="1:12" x14ac:dyDescent="0.25">
      <c r="A8" s="198"/>
      <c r="B8" s="198"/>
      <c r="C8" s="4" t="s">
        <v>6</v>
      </c>
      <c r="D8" s="5">
        <v>8</v>
      </c>
      <c r="E8" s="5">
        <v>32</v>
      </c>
      <c r="F8" s="5">
        <v>0</v>
      </c>
      <c r="G8" s="5">
        <v>0</v>
      </c>
      <c r="H8" s="5">
        <v>0</v>
      </c>
      <c r="I8" s="5">
        <f t="shared" ref="I8:I21" si="0">F8+G8+H8</f>
        <v>0</v>
      </c>
      <c r="J8" s="6">
        <f t="shared" ref="J8:J22" si="1">I8/D8*100</f>
        <v>0</v>
      </c>
      <c r="K8" s="7">
        <f t="shared" ref="K8:K21" si="2">I8/E8*100</f>
        <v>0</v>
      </c>
      <c r="L8" s="22"/>
    </row>
    <row r="9" spans="1:12" x14ac:dyDescent="0.25">
      <c r="A9" s="198"/>
      <c r="B9" s="198"/>
      <c r="C9" s="4" t="s">
        <v>147</v>
      </c>
      <c r="D9" s="5">
        <v>150</v>
      </c>
      <c r="E9" s="5">
        <v>150</v>
      </c>
      <c r="F9" s="5">
        <v>0</v>
      </c>
      <c r="G9" s="5">
        <v>0</v>
      </c>
      <c r="H9" s="5">
        <v>0</v>
      </c>
      <c r="I9" s="5">
        <f t="shared" si="0"/>
        <v>0</v>
      </c>
      <c r="J9" s="6">
        <f t="shared" si="1"/>
        <v>0</v>
      </c>
      <c r="K9" s="7">
        <f t="shared" si="2"/>
        <v>0</v>
      </c>
      <c r="L9" s="22"/>
    </row>
    <row r="10" spans="1:12" x14ac:dyDescent="0.25">
      <c r="A10" s="198"/>
      <c r="B10" s="198"/>
      <c r="C10" s="4" t="s">
        <v>148</v>
      </c>
      <c r="D10" s="5">
        <v>541</v>
      </c>
      <c r="E10" s="5">
        <v>541</v>
      </c>
      <c r="F10" s="5">
        <v>0</v>
      </c>
      <c r="G10" s="5">
        <v>0</v>
      </c>
      <c r="H10" s="5">
        <v>13</v>
      </c>
      <c r="I10" s="5">
        <f t="shared" si="0"/>
        <v>13</v>
      </c>
      <c r="J10" s="6">
        <f t="shared" si="1"/>
        <v>2.4029574861367835</v>
      </c>
      <c r="K10" s="7">
        <f t="shared" si="2"/>
        <v>2.4029574861367835</v>
      </c>
      <c r="L10" s="22"/>
    </row>
    <row r="11" spans="1:12" x14ac:dyDescent="0.25">
      <c r="A11" s="198"/>
      <c r="B11" s="198"/>
      <c r="C11" s="4" t="s">
        <v>149</v>
      </c>
      <c r="D11" s="5">
        <v>130</v>
      </c>
      <c r="E11" s="5">
        <v>130</v>
      </c>
      <c r="F11" s="5">
        <v>0</v>
      </c>
      <c r="G11" s="5">
        <v>0</v>
      </c>
      <c r="H11" s="5">
        <v>0</v>
      </c>
      <c r="I11" s="5">
        <f t="shared" si="0"/>
        <v>0</v>
      </c>
      <c r="J11" s="6">
        <f t="shared" si="1"/>
        <v>0</v>
      </c>
      <c r="K11" s="7">
        <f t="shared" si="2"/>
        <v>0</v>
      </c>
      <c r="L11" s="22"/>
    </row>
    <row r="12" spans="1:12" ht="14.25" customHeight="1" x14ac:dyDescent="0.25">
      <c r="A12" s="198"/>
      <c r="B12" s="198"/>
      <c r="C12" s="4" t="s">
        <v>150</v>
      </c>
      <c r="D12" s="5">
        <v>350</v>
      </c>
      <c r="E12" s="5">
        <v>350</v>
      </c>
      <c r="F12" s="5">
        <v>0</v>
      </c>
      <c r="G12" s="5">
        <v>0</v>
      </c>
      <c r="H12" s="5">
        <v>34</v>
      </c>
      <c r="I12" s="5">
        <f t="shared" si="0"/>
        <v>34</v>
      </c>
      <c r="J12" s="6">
        <f t="shared" si="1"/>
        <v>9.7142857142857135</v>
      </c>
      <c r="K12" s="7">
        <f t="shared" si="2"/>
        <v>9.7142857142857135</v>
      </c>
      <c r="L12" s="22"/>
    </row>
    <row r="13" spans="1:12" x14ac:dyDescent="0.25">
      <c r="A13" s="198"/>
      <c r="B13" s="198"/>
      <c r="C13" s="4" t="s">
        <v>151</v>
      </c>
      <c r="D13" s="5">
        <v>514</v>
      </c>
      <c r="E13" s="5">
        <v>514</v>
      </c>
      <c r="F13" s="5">
        <v>0</v>
      </c>
      <c r="G13" s="5">
        <v>0</v>
      </c>
      <c r="H13" s="5">
        <v>98</v>
      </c>
      <c r="I13" s="5">
        <f t="shared" si="0"/>
        <v>98</v>
      </c>
      <c r="J13" s="6">
        <f t="shared" si="1"/>
        <v>19.066147859922179</v>
      </c>
      <c r="K13" s="7">
        <f t="shared" si="2"/>
        <v>19.066147859922179</v>
      </c>
      <c r="L13" s="22"/>
    </row>
    <row r="14" spans="1:12" x14ac:dyDescent="0.25">
      <c r="A14" s="198"/>
      <c r="B14" s="198"/>
      <c r="C14" s="3" t="s">
        <v>11</v>
      </c>
      <c r="D14" s="5">
        <v>310</v>
      </c>
      <c r="E14" s="5">
        <v>849</v>
      </c>
      <c r="F14" s="5">
        <v>74</v>
      </c>
      <c r="G14" s="5">
        <v>0</v>
      </c>
      <c r="H14" s="5">
        <v>0</v>
      </c>
      <c r="I14" s="5">
        <f t="shared" si="0"/>
        <v>74</v>
      </c>
      <c r="J14" s="6">
        <f t="shared" si="1"/>
        <v>23.870967741935484</v>
      </c>
      <c r="K14" s="7">
        <f t="shared" si="2"/>
        <v>8.7161366313309774</v>
      </c>
      <c r="L14" s="22"/>
    </row>
    <row r="15" spans="1:12" x14ac:dyDescent="0.25">
      <c r="A15" s="198"/>
      <c r="B15" s="198"/>
      <c r="C15" s="4" t="s">
        <v>7</v>
      </c>
      <c r="D15" s="5">
        <v>300</v>
      </c>
      <c r="E15" s="5">
        <v>2100</v>
      </c>
      <c r="F15" s="5">
        <v>0</v>
      </c>
      <c r="G15" s="5">
        <v>0</v>
      </c>
      <c r="H15" s="5">
        <v>0</v>
      </c>
      <c r="I15" s="5">
        <f t="shared" si="0"/>
        <v>0</v>
      </c>
      <c r="J15" s="6">
        <f t="shared" si="1"/>
        <v>0</v>
      </c>
      <c r="K15" s="7">
        <f t="shared" si="2"/>
        <v>0</v>
      </c>
      <c r="L15" s="22"/>
    </row>
    <row r="16" spans="1:12" x14ac:dyDescent="0.25">
      <c r="A16" s="198"/>
      <c r="B16" s="198"/>
      <c r="C16" s="4" t="s">
        <v>89</v>
      </c>
      <c r="D16" s="5">
        <v>2</v>
      </c>
      <c r="E16" s="5">
        <v>6</v>
      </c>
      <c r="F16" s="5">
        <v>0</v>
      </c>
      <c r="G16" s="5">
        <v>0</v>
      </c>
      <c r="H16" s="5">
        <v>0</v>
      </c>
      <c r="I16" s="5">
        <f t="shared" si="0"/>
        <v>0</v>
      </c>
      <c r="J16" s="6">
        <f t="shared" si="1"/>
        <v>0</v>
      </c>
      <c r="K16" s="7">
        <f t="shared" si="2"/>
        <v>0</v>
      </c>
      <c r="L16" s="22"/>
    </row>
    <row r="17" spans="1:12" x14ac:dyDescent="0.25">
      <c r="A17" s="198"/>
      <c r="B17" s="198"/>
      <c r="C17" s="4" t="s">
        <v>85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f t="shared" si="0"/>
        <v>0</v>
      </c>
      <c r="J17" s="6">
        <v>0</v>
      </c>
      <c r="K17" s="7">
        <v>0</v>
      </c>
      <c r="L17" s="22"/>
    </row>
    <row r="18" spans="1:12" ht="31.5" x14ac:dyDescent="0.25">
      <c r="A18" s="198"/>
      <c r="B18" s="198"/>
      <c r="C18" s="4" t="s">
        <v>152</v>
      </c>
      <c r="D18" s="5">
        <v>35</v>
      </c>
      <c r="E18" s="5">
        <v>35</v>
      </c>
      <c r="F18" s="5">
        <v>0</v>
      </c>
      <c r="G18" s="5">
        <v>0</v>
      </c>
      <c r="H18" s="5">
        <v>8</v>
      </c>
      <c r="I18" s="5">
        <f t="shared" si="0"/>
        <v>8</v>
      </c>
      <c r="J18" s="6">
        <f t="shared" si="1"/>
        <v>22.857142857142858</v>
      </c>
      <c r="K18" s="7">
        <f t="shared" si="2"/>
        <v>22.857142857142858</v>
      </c>
      <c r="L18" s="22"/>
    </row>
    <row r="19" spans="1:12" x14ac:dyDescent="0.25">
      <c r="A19" s="198"/>
      <c r="B19" s="198"/>
      <c r="C19" s="4" t="s">
        <v>153</v>
      </c>
      <c r="D19" s="5">
        <v>467</v>
      </c>
      <c r="E19" s="5">
        <v>467</v>
      </c>
      <c r="F19" s="5">
        <v>0</v>
      </c>
      <c r="G19" s="5">
        <v>0</v>
      </c>
      <c r="H19" s="5">
        <v>182</v>
      </c>
      <c r="I19" s="5">
        <f t="shared" si="0"/>
        <v>182</v>
      </c>
      <c r="J19" s="6">
        <f t="shared" si="1"/>
        <v>38.972162740899357</v>
      </c>
      <c r="K19" s="7">
        <f t="shared" si="2"/>
        <v>38.972162740899357</v>
      </c>
      <c r="L19" s="22"/>
    </row>
    <row r="20" spans="1:12" x14ac:dyDescent="0.25">
      <c r="A20" s="198"/>
      <c r="B20" s="198"/>
      <c r="C20" s="3" t="s">
        <v>90</v>
      </c>
      <c r="D20" s="5">
        <v>10</v>
      </c>
      <c r="E20" s="5">
        <v>50</v>
      </c>
      <c r="F20" s="5">
        <v>0</v>
      </c>
      <c r="G20" s="5">
        <v>0</v>
      </c>
      <c r="H20" s="5">
        <v>0</v>
      </c>
      <c r="I20" s="5">
        <f t="shared" si="0"/>
        <v>0</v>
      </c>
      <c r="J20" s="6">
        <f t="shared" si="1"/>
        <v>0</v>
      </c>
      <c r="K20" s="7">
        <f t="shared" si="2"/>
        <v>0</v>
      </c>
      <c r="L20" s="22"/>
    </row>
    <row r="21" spans="1:12" x14ac:dyDescent="0.25">
      <c r="A21" s="198"/>
      <c r="B21" s="198"/>
      <c r="C21" s="4" t="s">
        <v>154</v>
      </c>
      <c r="D21" s="5">
        <v>205</v>
      </c>
      <c r="E21" s="5">
        <v>225</v>
      </c>
      <c r="F21" s="5">
        <v>20</v>
      </c>
      <c r="G21" s="5">
        <v>0</v>
      </c>
      <c r="H21" s="5">
        <v>0</v>
      </c>
      <c r="I21" s="5">
        <f t="shared" si="0"/>
        <v>20</v>
      </c>
      <c r="J21" s="6">
        <f t="shared" si="1"/>
        <v>9.7560975609756095</v>
      </c>
      <c r="K21" s="7">
        <f t="shared" si="2"/>
        <v>8.8888888888888893</v>
      </c>
      <c r="L21" s="22"/>
    </row>
    <row r="22" spans="1:12" x14ac:dyDescent="0.25">
      <c r="A22" s="199"/>
      <c r="B22" s="199"/>
      <c r="C22" s="68" t="s">
        <v>34</v>
      </c>
      <c r="D22" s="31">
        <f t="shared" ref="D22:I22" si="3">SUM(D7:D21)</f>
        <v>4537</v>
      </c>
      <c r="E22" s="31">
        <f t="shared" si="3"/>
        <v>6964</v>
      </c>
      <c r="F22" s="31">
        <f t="shared" si="3"/>
        <v>94</v>
      </c>
      <c r="G22" s="31">
        <f t="shared" si="3"/>
        <v>0</v>
      </c>
      <c r="H22" s="31">
        <f t="shared" si="3"/>
        <v>335</v>
      </c>
      <c r="I22" s="31">
        <f t="shared" si="3"/>
        <v>429</v>
      </c>
      <c r="J22" s="69">
        <f t="shared" si="1"/>
        <v>9.455587392550143</v>
      </c>
      <c r="K22" s="70">
        <f t="shared" ref="K22" si="4">I22*100/E22</f>
        <v>6.1602527283170589</v>
      </c>
      <c r="L22" s="22"/>
    </row>
    <row r="23" spans="1:12" x14ac:dyDescent="0.25">
      <c r="A23" s="200" t="s">
        <v>9</v>
      </c>
      <c r="B23" s="200" t="s">
        <v>10</v>
      </c>
      <c r="C23" s="4" t="s">
        <v>155</v>
      </c>
      <c r="D23" s="5">
        <v>240</v>
      </c>
      <c r="E23" s="5">
        <v>240</v>
      </c>
      <c r="F23" s="5">
        <v>0</v>
      </c>
      <c r="G23" s="5">
        <v>0</v>
      </c>
      <c r="H23" s="5">
        <v>0</v>
      </c>
      <c r="I23" s="5">
        <f>F23+G23+H23</f>
        <v>0</v>
      </c>
      <c r="J23" s="6">
        <f>I23/D23*100</f>
        <v>0</v>
      </c>
      <c r="K23" s="7">
        <f>I23/E23*100</f>
        <v>0</v>
      </c>
      <c r="L23" s="22"/>
    </row>
    <row r="24" spans="1:12" x14ac:dyDescent="0.25">
      <c r="A24" s="198"/>
      <c r="B24" s="198"/>
      <c r="C24" s="4" t="s">
        <v>6</v>
      </c>
      <c r="D24" s="5">
        <v>2</v>
      </c>
      <c r="E24" s="5">
        <v>8</v>
      </c>
      <c r="F24" s="5">
        <v>0</v>
      </c>
      <c r="G24" s="5">
        <v>0</v>
      </c>
      <c r="H24" s="5">
        <v>0</v>
      </c>
      <c r="I24" s="5">
        <f t="shared" ref="I24:I49" si="5">F24+G24+H24</f>
        <v>0</v>
      </c>
      <c r="J24" s="6">
        <f t="shared" ref="J24:J32" si="6">I24/D24*100</f>
        <v>0</v>
      </c>
      <c r="K24" s="7">
        <f t="shared" ref="K24:K32" si="7">I24/E24*100</f>
        <v>0</v>
      </c>
      <c r="L24" s="22"/>
    </row>
    <row r="25" spans="1:12" ht="33.75" customHeight="1" x14ac:dyDescent="0.25">
      <c r="A25" s="198"/>
      <c r="B25" s="198"/>
      <c r="C25" s="4" t="s">
        <v>148</v>
      </c>
      <c r="D25" s="5">
        <v>77</v>
      </c>
      <c r="E25" s="5">
        <v>77</v>
      </c>
      <c r="F25" s="5">
        <v>0</v>
      </c>
      <c r="G25" s="5">
        <v>0</v>
      </c>
      <c r="H25" s="5">
        <v>20</v>
      </c>
      <c r="I25" s="5">
        <f t="shared" si="5"/>
        <v>20</v>
      </c>
      <c r="J25" s="6">
        <f t="shared" si="6"/>
        <v>25.97402597402597</v>
      </c>
      <c r="K25" s="7">
        <f t="shared" si="7"/>
        <v>25.97402597402597</v>
      </c>
      <c r="L25" s="22"/>
    </row>
    <row r="26" spans="1:12" ht="18.75" customHeight="1" x14ac:dyDescent="0.25">
      <c r="A26" s="198"/>
      <c r="B26" s="198"/>
      <c r="C26" s="4" t="s">
        <v>153</v>
      </c>
      <c r="D26" s="5">
        <v>100</v>
      </c>
      <c r="E26" s="5">
        <v>100</v>
      </c>
      <c r="F26" s="5">
        <v>0</v>
      </c>
      <c r="G26" s="5">
        <v>0</v>
      </c>
      <c r="H26" s="5">
        <v>45</v>
      </c>
      <c r="I26" s="5">
        <f t="shared" si="5"/>
        <v>45</v>
      </c>
      <c r="J26" s="6">
        <f t="shared" si="6"/>
        <v>45</v>
      </c>
      <c r="K26" s="7">
        <f t="shared" si="7"/>
        <v>45</v>
      </c>
      <c r="L26" s="22"/>
    </row>
    <row r="27" spans="1:12" ht="18.75" customHeight="1" x14ac:dyDescent="0.25">
      <c r="A27" s="198"/>
      <c r="B27" s="198"/>
      <c r="C27" s="4" t="s">
        <v>150</v>
      </c>
      <c r="D27" s="5">
        <v>112</v>
      </c>
      <c r="E27" s="5">
        <v>112</v>
      </c>
      <c r="F27" s="5">
        <v>0</v>
      </c>
      <c r="G27" s="5">
        <v>0</v>
      </c>
      <c r="H27" s="5">
        <v>20</v>
      </c>
      <c r="I27" s="5">
        <f t="shared" si="5"/>
        <v>20</v>
      </c>
      <c r="J27" s="6">
        <f t="shared" si="6"/>
        <v>17.857142857142858</v>
      </c>
      <c r="K27" s="7">
        <f t="shared" si="7"/>
        <v>17.857142857142858</v>
      </c>
      <c r="L27" s="22"/>
    </row>
    <row r="28" spans="1:12" ht="18.75" customHeight="1" x14ac:dyDescent="0.25">
      <c r="A28" s="198"/>
      <c r="B28" s="198"/>
      <c r="C28" s="4" t="s">
        <v>151</v>
      </c>
      <c r="D28" s="5">
        <v>135</v>
      </c>
      <c r="E28" s="5">
        <v>135</v>
      </c>
      <c r="F28" s="5">
        <v>0</v>
      </c>
      <c r="G28" s="5">
        <v>0</v>
      </c>
      <c r="H28" s="5">
        <v>58</v>
      </c>
      <c r="I28" s="5">
        <f t="shared" si="5"/>
        <v>58</v>
      </c>
      <c r="J28" s="6">
        <f t="shared" si="6"/>
        <v>42.962962962962962</v>
      </c>
      <c r="K28" s="7">
        <f t="shared" si="7"/>
        <v>42.962962962962962</v>
      </c>
      <c r="L28" s="22"/>
    </row>
    <row r="29" spans="1:12" ht="31.5" x14ac:dyDescent="0.25">
      <c r="A29" s="198"/>
      <c r="B29" s="198"/>
      <c r="C29" s="4" t="s">
        <v>152</v>
      </c>
      <c r="D29" s="5">
        <v>40</v>
      </c>
      <c r="E29" s="5">
        <v>40</v>
      </c>
      <c r="F29" s="5">
        <v>0</v>
      </c>
      <c r="G29" s="5">
        <v>0</v>
      </c>
      <c r="H29" s="5">
        <v>0</v>
      </c>
      <c r="I29" s="5">
        <f t="shared" si="5"/>
        <v>0</v>
      </c>
      <c r="J29" s="6">
        <f t="shared" si="6"/>
        <v>0</v>
      </c>
      <c r="K29" s="7">
        <f t="shared" si="7"/>
        <v>0</v>
      </c>
      <c r="L29" s="22"/>
    </row>
    <row r="30" spans="1:12" x14ac:dyDescent="0.25">
      <c r="A30" s="198"/>
      <c r="B30" s="198"/>
      <c r="C30" s="3" t="s">
        <v>11</v>
      </c>
      <c r="D30" s="5">
        <v>97</v>
      </c>
      <c r="E30" s="5">
        <v>194</v>
      </c>
      <c r="F30" s="5">
        <v>0</v>
      </c>
      <c r="G30" s="5">
        <v>0</v>
      </c>
      <c r="H30" s="5">
        <v>0</v>
      </c>
      <c r="I30" s="5">
        <f t="shared" si="5"/>
        <v>0</v>
      </c>
      <c r="J30" s="6">
        <f t="shared" si="6"/>
        <v>0</v>
      </c>
      <c r="K30" s="7">
        <f t="shared" si="7"/>
        <v>0</v>
      </c>
      <c r="L30" s="22"/>
    </row>
    <row r="31" spans="1:12" x14ac:dyDescent="0.25">
      <c r="A31" s="198"/>
      <c r="B31" s="198"/>
      <c r="C31" s="2" t="s">
        <v>90</v>
      </c>
      <c r="D31" s="5">
        <v>4</v>
      </c>
      <c r="E31" s="5">
        <v>20</v>
      </c>
      <c r="F31" s="5">
        <v>0</v>
      </c>
      <c r="G31" s="5">
        <v>0</v>
      </c>
      <c r="H31" s="5">
        <v>0</v>
      </c>
      <c r="I31" s="5">
        <f t="shared" si="5"/>
        <v>0</v>
      </c>
      <c r="J31" s="6">
        <f t="shared" si="6"/>
        <v>0</v>
      </c>
      <c r="K31" s="7">
        <f t="shared" si="7"/>
        <v>0</v>
      </c>
      <c r="L31" s="22"/>
    </row>
    <row r="32" spans="1:12" x14ac:dyDescent="0.25">
      <c r="A32" s="198"/>
      <c r="B32" s="198"/>
      <c r="C32" s="3" t="s">
        <v>88</v>
      </c>
      <c r="D32" s="5">
        <v>54</v>
      </c>
      <c r="E32" s="5">
        <v>54</v>
      </c>
      <c r="F32" s="5">
        <v>12</v>
      </c>
      <c r="G32" s="5">
        <v>0</v>
      </c>
      <c r="H32" s="5">
        <v>0</v>
      </c>
      <c r="I32" s="5">
        <f t="shared" si="5"/>
        <v>12</v>
      </c>
      <c r="J32" s="6">
        <f t="shared" si="6"/>
        <v>22.222222222222221</v>
      </c>
      <c r="K32" s="7">
        <f t="shared" si="7"/>
        <v>22.222222222222221</v>
      </c>
      <c r="L32" s="22"/>
    </row>
    <row r="33" spans="1:12" x14ac:dyDescent="0.25">
      <c r="A33" s="199"/>
      <c r="B33" s="199"/>
      <c r="C33" s="68" t="s">
        <v>34</v>
      </c>
      <c r="D33" s="31">
        <f t="shared" ref="D33:I33" si="8">SUM(D23:D32)</f>
        <v>861</v>
      </c>
      <c r="E33" s="31">
        <f t="shared" si="8"/>
        <v>980</v>
      </c>
      <c r="F33" s="31">
        <f t="shared" si="8"/>
        <v>12</v>
      </c>
      <c r="G33" s="31">
        <f t="shared" si="8"/>
        <v>0</v>
      </c>
      <c r="H33" s="31">
        <f t="shared" si="8"/>
        <v>143</v>
      </c>
      <c r="I33" s="31">
        <f t="shared" si="8"/>
        <v>155</v>
      </c>
      <c r="J33" s="69">
        <f t="shared" ref="J33" si="9">I33*100/D33</f>
        <v>18.002322880371661</v>
      </c>
      <c r="K33" s="70">
        <f>I33/E33*100</f>
        <v>15.816326530612246</v>
      </c>
      <c r="L33" s="22"/>
    </row>
    <row r="34" spans="1:12" x14ac:dyDescent="0.25">
      <c r="A34" s="203" t="s">
        <v>12</v>
      </c>
      <c r="B34" s="205" t="s">
        <v>16</v>
      </c>
      <c r="C34" s="71" t="s">
        <v>6</v>
      </c>
      <c r="D34" s="72">
        <v>1</v>
      </c>
      <c r="E34" s="72">
        <v>4</v>
      </c>
      <c r="F34" s="5">
        <v>0</v>
      </c>
      <c r="G34" s="5">
        <v>0</v>
      </c>
      <c r="H34" s="72">
        <v>0</v>
      </c>
      <c r="I34" s="5">
        <f t="shared" si="5"/>
        <v>0</v>
      </c>
      <c r="J34" s="6">
        <f>I34/D34*100</f>
        <v>0</v>
      </c>
      <c r="K34" s="7">
        <f>I34/E34*100</f>
        <v>0</v>
      </c>
      <c r="L34" s="22"/>
    </row>
    <row r="35" spans="1:12" x14ac:dyDescent="0.25">
      <c r="A35" s="204"/>
      <c r="B35" s="204"/>
      <c r="C35" s="71" t="s">
        <v>153</v>
      </c>
      <c r="D35" s="72">
        <v>5</v>
      </c>
      <c r="E35" s="72">
        <v>5</v>
      </c>
      <c r="F35" s="5">
        <v>0</v>
      </c>
      <c r="G35" s="5">
        <v>0</v>
      </c>
      <c r="H35" s="72">
        <v>0</v>
      </c>
      <c r="I35" s="5">
        <f t="shared" si="5"/>
        <v>0</v>
      </c>
      <c r="J35" s="6">
        <f t="shared" ref="J35:J40" si="10">I35/D35*100</f>
        <v>0</v>
      </c>
      <c r="K35" s="7">
        <f t="shared" ref="K35:K40" si="11">I35/E35*100</f>
        <v>0</v>
      </c>
      <c r="L35" s="22"/>
    </row>
    <row r="36" spans="1:12" x14ac:dyDescent="0.25">
      <c r="A36" s="204"/>
      <c r="B36" s="204"/>
      <c r="C36" s="71" t="s">
        <v>11</v>
      </c>
      <c r="D36" s="72">
        <v>65</v>
      </c>
      <c r="E36" s="72">
        <v>130</v>
      </c>
      <c r="F36" s="5">
        <v>0</v>
      </c>
      <c r="G36" s="5">
        <v>0</v>
      </c>
      <c r="H36" s="72">
        <v>0</v>
      </c>
      <c r="I36" s="5">
        <f t="shared" si="5"/>
        <v>0</v>
      </c>
      <c r="J36" s="6">
        <f t="shared" si="10"/>
        <v>0</v>
      </c>
      <c r="K36" s="7">
        <f t="shared" si="11"/>
        <v>0</v>
      </c>
      <c r="L36" s="22"/>
    </row>
    <row r="37" spans="1:12" x14ac:dyDescent="0.25">
      <c r="A37" s="204"/>
      <c r="B37" s="204"/>
      <c r="C37" s="71" t="s">
        <v>156</v>
      </c>
      <c r="D37" s="72">
        <v>65</v>
      </c>
      <c r="E37" s="72">
        <v>65</v>
      </c>
      <c r="F37" s="5">
        <v>0</v>
      </c>
      <c r="G37" s="5">
        <v>0</v>
      </c>
      <c r="H37" s="72">
        <v>0</v>
      </c>
      <c r="I37" s="5">
        <f t="shared" si="5"/>
        <v>0</v>
      </c>
      <c r="J37" s="6">
        <f t="shared" si="10"/>
        <v>0</v>
      </c>
      <c r="K37" s="7">
        <f t="shared" si="11"/>
        <v>0</v>
      </c>
      <c r="L37" s="22"/>
    </row>
    <row r="38" spans="1:12" x14ac:dyDescent="0.25">
      <c r="A38" s="204"/>
      <c r="B38" s="204"/>
      <c r="C38" s="71" t="s">
        <v>7</v>
      </c>
      <c r="D38" s="72">
        <v>10</v>
      </c>
      <c r="E38" s="72">
        <v>70</v>
      </c>
      <c r="F38" s="5">
        <v>0</v>
      </c>
      <c r="G38" s="5">
        <v>0</v>
      </c>
      <c r="H38" s="72">
        <v>0</v>
      </c>
      <c r="I38" s="5">
        <f t="shared" si="5"/>
        <v>0</v>
      </c>
      <c r="J38" s="6">
        <f t="shared" si="10"/>
        <v>0</v>
      </c>
      <c r="K38" s="7">
        <f t="shared" si="11"/>
        <v>0</v>
      </c>
      <c r="L38" s="22"/>
    </row>
    <row r="39" spans="1:12" ht="31.5" x14ac:dyDescent="0.25">
      <c r="A39" s="204"/>
      <c r="B39" s="204"/>
      <c r="C39" s="71" t="s">
        <v>152</v>
      </c>
      <c r="D39" s="72">
        <v>15</v>
      </c>
      <c r="E39" s="72">
        <v>15</v>
      </c>
      <c r="F39" s="5">
        <v>0</v>
      </c>
      <c r="G39" s="5">
        <v>0</v>
      </c>
      <c r="H39" s="72">
        <v>5</v>
      </c>
      <c r="I39" s="5">
        <f t="shared" si="5"/>
        <v>5</v>
      </c>
      <c r="J39" s="6">
        <f t="shared" si="10"/>
        <v>33.333333333333329</v>
      </c>
      <c r="K39" s="7">
        <f t="shared" si="11"/>
        <v>33.333333333333329</v>
      </c>
      <c r="L39" s="22"/>
    </row>
    <row r="40" spans="1:12" x14ac:dyDescent="0.25">
      <c r="A40" s="204"/>
      <c r="B40" s="204"/>
      <c r="C40" s="71" t="s">
        <v>90</v>
      </c>
      <c r="D40" s="72">
        <v>5</v>
      </c>
      <c r="E40" s="72">
        <v>25</v>
      </c>
      <c r="F40" s="5">
        <v>0</v>
      </c>
      <c r="G40" s="5">
        <v>0</v>
      </c>
      <c r="H40" s="72">
        <v>0</v>
      </c>
      <c r="I40" s="5">
        <f t="shared" si="5"/>
        <v>0</v>
      </c>
      <c r="J40" s="6">
        <f t="shared" si="10"/>
        <v>0</v>
      </c>
      <c r="K40" s="7">
        <f t="shared" si="11"/>
        <v>0</v>
      </c>
      <c r="L40" s="22"/>
    </row>
    <row r="41" spans="1:12" x14ac:dyDescent="0.25">
      <c r="A41" s="204"/>
      <c r="B41" s="206"/>
      <c r="C41" s="68" t="s">
        <v>34</v>
      </c>
      <c r="D41" s="31">
        <f>SUM(D34:D40)</f>
        <v>166</v>
      </c>
      <c r="E41" s="31">
        <f>SUM(E34:E40)</f>
        <v>314</v>
      </c>
      <c r="F41" s="31">
        <f t="shared" ref="F41:H41" si="12">SUM(F34:F40)</f>
        <v>0</v>
      </c>
      <c r="G41" s="31">
        <f t="shared" si="12"/>
        <v>0</v>
      </c>
      <c r="H41" s="31">
        <f t="shared" si="12"/>
        <v>5</v>
      </c>
      <c r="I41" s="31">
        <f t="shared" si="5"/>
        <v>5</v>
      </c>
      <c r="J41" s="73">
        <f t="shared" ref="J41:K41" si="13">H41*100/D41</f>
        <v>3.0120481927710845</v>
      </c>
      <c r="K41" s="73">
        <f t="shared" si="13"/>
        <v>1.5923566878980893</v>
      </c>
      <c r="L41" s="22"/>
    </row>
    <row r="42" spans="1:12" x14ac:dyDescent="0.25">
      <c r="A42" s="203" t="s">
        <v>14</v>
      </c>
      <c r="B42" s="203" t="s">
        <v>15</v>
      </c>
      <c r="C42" s="71" t="s">
        <v>155</v>
      </c>
      <c r="D42" s="72">
        <v>70</v>
      </c>
      <c r="E42" s="72">
        <v>70</v>
      </c>
      <c r="F42" s="5">
        <v>0</v>
      </c>
      <c r="G42" s="72">
        <v>0</v>
      </c>
      <c r="H42" s="72">
        <v>0</v>
      </c>
      <c r="I42" s="5">
        <f t="shared" si="5"/>
        <v>0</v>
      </c>
      <c r="J42" s="6">
        <f>I42/D42*100</f>
        <v>0</v>
      </c>
      <c r="K42" s="7">
        <f>I42/E42*100</f>
        <v>0</v>
      </c>
      <c r="L42" s="22"/>
    </row>
    <row r="43" spans="1:12" x14ac:dyDescent="0.25">
      <c r="A43" s="204"/>
      <c r="B43" s="204"/>
      <c r="C43" s="3" t="s">
        <v>6</v>
      </c>
      <c r="D43" s="72">
        <v>1</v>
      </c>
      <c r="E43" s="72">
        <v>4</v>
      </c>
      <c r="F43" s="5">
        <v>0</v>
      </c>
      <c r="G43" s="72">
        <v>0</v>
      </c>
      <c r="H43" s="72">
        <v>0</v>
      </c>
      <c r="I43" s="5">
        <f t="shared" si="5"/>
        <v>0</v>
      </c>
      <c r="J43" s="6">
        <f t="shared" ref="J43:J48" si="14">I43/D43*100</f>
        <v>0</v>
      </c>
      <c r="K43" s="7">
        <f t="shared" ref="K43:K48" si="15">I43/E43*100</f>
        <v>0</v>
      </c>
      <c r="L43" s="22"/>
    </row>
    <row r="44" spans="1:12" x14ac:dyDescent="0.25">
      <c r="A44" s="204"/>
      <c r="B44" s="204"/>
      <c r="C44" s="71" t="s">
        <v>149</v>
      </c>
      <c r="D44" s="72">
        <v>10</v>
      </c>
      <c r="E44" s="72">
        <v>10</v>
      </c>
      <c r="F44" s="5">
        <v>0</v>
      </c>
      <c r="G44" s="72">
        <v>2</v>
      </c>
      <c r="H44" s="72">
        <v>0</v>
      </c>
      <c r="I44" s="5">
        <f t="shared" si="5"/>
        <v>2</v>
      </c>
      <c r="J44" s="6">
        <f t="shared" si="14"/>
        <v>20</v>
      </c>
      <c r="K44" s="7">
        <f t="shared" si="15"/>
        <v>20</v>
      </c>
      <c r="L44" s="22"/>
    </row>
    <row r="45" spans="1:12" x14ac:dyDescent="0.25">
      <c r="A45" s="204"/>
      <c r="B45" s="204"/>
      <c r="C45" s="71" t="s">
        <v>150</v>
      </c>
      <c r="D45" s="72">
        <v>43</v>
      </c>
      <c r="E45" s="72">
        <v>43</v>
      </c>
      <c r="F45" s="5">
        <v>0</v>
      </c>
      <c r="G45" s="72">
        <v>0</v>
      </c>
      <c r="H45" s="72">
        <v>9</v>
      </c>
      <c r="I45" s="5">
        <f t="shared" si="5"/>
        <v>9</v>
      </c>
      <c r="J45" s="6">
        <f t="shared" si="14"/>
        <v>20.930232558139537</v>
      </c>
      <c r="K45" s="7">
        <f t="shared" si="15"/>
        <v>20.930232558139537</v>
      </c>
      <c r="L45" s="22"/>
    </row>
    <row r="46" spans="1:12" ht="15" customHeight="1" x14ac:dyDescent="0.25">
      <c r="A46" s="204"/>
      <c r="B46" s="204"/>
      <c r="C46" s="3" t="s">
        <v>11</v>
      </c>
      <c r="D46" s="72">
        <v>30</v>
      </c>
      <c r="E46" s="72">
        <v>60</v>
      </c>
      <c r="F46" s="5">
        <v>0</v>
      </c>
      <c r="G46" s="72">
        <v>0</v>
      </c>
      <c r="H46" s="72">
        <v>0</v>
      </c>
      <c r="I46" s="5">
        <f t="shared" si="5"/>
        <v>0</v>
      </c>
      <c r="J46" s="6">
        <f t="shared" si="14"/>
        <v>0</v>
      </c>
      <c r="K46" s="7">
        <f t="shared" si="15"/>
        <v>0</v>
      </c>
      <c r="L46" s="22"/>
    </row>
    <row r="47" spans="1:12" x14ac:dyDescent="0.25">
      <c r="A47" s="204"/>
      <c r="B47" s="204"/>
      <c r="C47" s="3" t="s">
        <v>151</v>
      </c>
      <c r="D47" s="72">
        <v>50</v>
      </c>
      <c r="E47" s="72">
        <v>50</v>
      </c>
      <c r="F47" s="5">
        <v>0</v>
      </c>
      <c r="G47" s="72">
        <v>0</v>
      </c>
      <c r="H47" s="72">
        <v>0</v>
      </c>
      <c r="I47" s="5">
        <f t="shared" si="5"/>
        <v>0</v>
      </c>
      <c r="J47" s="6">
        <f t="shared" si="14"/>
        <v>0</v>
      </c>
      <c r="K47" s="7">
        <f t="shared" si="15"/>
        <v>0</v>
      </c>
      <c r="L47" s="22"/>
    </row>
    <row r="48" spans="1:12" x14ac:dyDescent="0.25">
      <c r="A48" s="204"/>
      <c r="B48" s="206"/>
      <c r="C48" s="74" t="s">
        <v>34</v>
      </c>
      <c r="D48" s="74">
        <f>SUM(D42:D47)</f>
        <v>204</v>
      </c>
      <c r="E48" s="74">
        <v>237</v>
      </c>
      <c r="F48" s="74">
        <v>0</v>
      </c>
      <c r="G48" s="74">
        <v>2</v>
      </c>
      <c r="H48" s="74">
        <v>9</v>
      </c>
      <c r="I48" s="31">
        <f t="shared" si="5"/>
        <v>11</v>
      </c>
      <c r="J48" s="69">
        <f t="shared" si="14"/>
        <v>5.3921568627450984</v>
      </c>
      <c r="K48" s="70">
        <f t="shared" si="15"/>
        <v>4.6413502109704643</v>
      </c>
      <c r="L48" s="22"/>
    </row>
    <row r="49" spans="1:12" x14ac:dyDescent="0.25">
      <c r="A49" s="195" t="s">
        <v>35</v>
      </c>
      <c r="B49" s="207"/>
      <c r="C49" s="196"/>
      <c r="D49" s="74">
        <f>D22+D33+D41+D48</f>
        <v>5768</v>
      </c>
      <c r="E49" s="74">
        <f t="shared" ref="E49:H49" si="16">E22+E33+E41+E48</f>
        <v>8495</v>
      </c>
      <c r="F49" s="74">
        <f t="shared" si="16"/>
        <v>106</v>
      </c>
      <c r="G49" s="74">
        <f t="shared" si="16"/>
        <v>2</v>
      </c>
      <c r="H49" s="74">
        <f t="shared" si="16"/>
        <v>492</v>
      </c>
      <c r="I49" s="31">
        <f t="shared" si="5"/>
        <v>600</v>
      </c>
      <c r="J49" s="75">
        <f>I49/D49*100</f>
        <v>10.402219140083217</v>
      </c>
      <c r="K49" s="75">
        <f>I49/E49*100</f>
        <v>7.0629782224838138</v>
      </c>
      <c r="L49" s="22"/>
    </row>
    <row r="50" spans="1:12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</row>
    <row r="51" spans="1:12" x14ac:dyDescent="0.25">
      <c r="A51" s="22"/>
      <c r="B51" s="76" t="s">
        <v>158</v>
      </c>
      <c r="C51" s="77"/>
      <c r="D51" s="77"/>
      <c r="E51" s="22"/>
      <c r="F51" s="22"/>
      <c r="G51" s="22"/>
      <c r="H51" s="22"/>
      <c r="I51" s="22"/>
      <c r="J51" s="22"/>
      <c r="K51" s="22"/>
      <c r="L51" s="22"/>
    </row>
    <row r="52" spans="1:12" ht="15" customHeight="1" x14ac:dyDescent="0.25">
      <c r="A52" s="22"/>
      <c r="B52" s="78" t="s">
        <v>187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</row>
    <row r="53" spans="1:12" ht="15" customHeight="1" x14ac:dyDescent="0.25">
      <c r="A53" s="22"/>
      <c r="B53" s="79"/>
      <c r="C53" s="22"/>
      <c r="D53" s="22"/>
      <c r="E53" s="22"/>
      <c r="F53" s="22"/>
      <c r="G53" s="22"/>
      <c r="H53" s="22"/>
      <c r="I53" s="22"/>
      <c r="J53" s="22"/>
      <c r="K53" s="22"/>
      <c r="L53" s="22"/>
    </row>
    <row r="54" spans="1:12" ht="43.5" customHeight="1" x14ac:dyDescent="0.25">
      <c r="A54" s="80" t="s">
        <v>91</v>
      </c>
      <c r="B54" s="81" t="s">
        <v>31</v>
      </c>
      <c r="C54" s="82" t="s">
        <v>92</v>
      </c>
      <c r="D54" s="82" t="s">
        <v>93</v>
      </c>
      <c r="E54" s="83" t="s">
        <v>82</v>
      </c>
      <c r="F54" s="83" t="s">
        <v>83</v>
      </c>
      <c r="G54" s="84" t="s">
        <v>84</v>
      </c>
      <c r="H54" s="5" t="s">
        <v>124</v>
      </c>
      <c r="I54" s="21"/>
      <c r="J54" s="21"/>
      <c r="K54" s="85"/>
      <c r="L54" s="29"/>
    </row>
    <row r="55" spans="1:12" ht="24.95" customHeight="1" x14ac:dyDescent="0.25">
      <c r="A55" s="86">
        <v>1</v>
      </c>
      <c r="B55" s="87" t="s">
        <v>10</v>
      </c>
      <c r="C55" s="5" t="s">
        <v>94</v>
      </c>
      <c r="D55" s="88" t="s">
        <v>159</v>
      </c>
      <c r="E55" s="88">
        <v>1</v>
      </c>
      <c r="F55" s="88">
        <v>0</v>
      </c>
      <c r="G55" s="88">
        <v>0</v>
      </c>
      <c r="H55" s="88" t="s">
        <v>160</v>
      </c>
      <c r="I55" s="21"/>
      <c r="J55" s="21"/>
      <c r="K55" s="85"/>
      <c r="L55" s="29"/>
    </row>
    <row r="56" spans="1:12" ht="24.95" customHeight="1" x14ac:dyDescent="0.25">
      <c r="A56" s="86">
        <v>2</v>
      </c>
      <c r="B56" s="89" t="s">
        <v>10</v>
      </c>
      <c r="C56" s="90" t="s">
        <v>121</v>
      </c>
      <c r="D56" s="88" t="s">
        <v>161</v>
      </c>
      <c r="E56" s="88">
        <v>1</v>
      </c>
      <c r="F56" s="88">
        <v>0</v>
      </c>
      <c r="G56" s="88">
        <v>0</v>
      </c>
      <c r="H56" s="88" t="s">
        <v>162</v>
      </c>
      <c r="I56" s="21"/>
      <c r="J56" s="21"/>
      <c r="K56" s="85"/>
      <c r="L56" s="29"/>
    </row>
    <row r="57" spans="1:12" ht="24.95" customHeight="1" x14ac:dyDescent="0.25">
      <c r="A57" s="86">
        <v>3</v>
      </c>
      <c r="B57" s="91" t="s">
        <v>10</v>
      </c>
      <c r="C57" s="88" t="s">
        <v>121</v>
      </c>
      <c r="D57" s="88" t="s">
        <v>163</v>
      </c>
      <c r="E57" s="88">
        <v>1</v>
      </c>
      <c r="F57" s="88">
        <v>0</v>
      </c>
      <c r="G57" s="88">
        <v>0</v>
      </c>
      <c r="H57" s="92" t="s">
        <v>164</v>
      </c>
      <c r="I57" s="21"/>
      <c r="J57" s="21"/>
      <c r="K57" s="85"/>
      <c r="L57" s="29"/>
    </row>
    <row r="58" spans="1:12" ht="24.95" customHeight="1" x14ac:dyDescent="0.25">
      <c r="A58" s="86">
        <v>4</v>
      </c>
      <c r="B58" s="91" t="s">
        <v>10</v>
      </c>
      <c r="C58" s="93" t="s">
        <v>121</v>
      </c>
      <c r="D58" s="88" t="s">
        <v>165</v>
      </c>
      <c r="E58" s="88">
        <v>1</v>
      </c>
      <c r="F58" s="88">
        <v>0</v>
      </c>
      <c r="G58" s="88">
        <v>0</v>
      </c>
      <c r="H58" s="88" t="s">
        <v>166</v>
      </c>
      <c r="I58" s="21"/>
      <c r="J58" s="21"/>
      <c r="K58" s="85"/>
      <c r="L58" s="29"/>
    </row>
    <row r="59" spans="1:12" ht="24.95" customHeight="1" x14ac:dyDescent="0.25">
      <c r="A59" s="86">
        <v>5</v>
      </c>
      <c r="B59" s="91" t="s">
        <v>10</v>
      </c>
      <c r="C59" s="93" t="s">
        <v>121</v>
      </c>
      <c r="D59" s="88" t="s">
        <v>167</v>
      </c>
      <c r="E59" s="88">
        <v>1</v>
      </c>
      <c r="F59" s="88">
        <v>0</v>
      </c>
      <c r="G59" s="88">
        <v>0</v>
      </c>
      <c r="H59" s="88" t="s">
        <v>168</v>
      </c>
      <c r="I59" s="21"/>
      <c r="J59" s="21"/>
      <c r="K59" s="85"/>
      <c r="L59" s="29"/>
    </row>
    <row r="60" spans="1:12" ht="24.95" customHeight="1" x14ac:dyDescent="0.25">
      <c r="A60" s="86">
        <v>6</v>
      </c>
      <c r="B60" s="91" t="s">
        <v>10</v>
      </c>
      <c r="C60" s="93" t="s">
        <v>121</v>
      </c>
      <c r="D60" s="88" t="s">
        <v>169</v>
      </c>
      <c r="E60" s="88">
        <v>1</v>
      </c>
      <c r="F60" s="88">
        <v>0</v>
      </c>
      <c r="G60" s="88">
        <v>0</v>
      </c>
      <c r="H60" s="88" t="s">
        <v>170</v>
      </c>
      <c r="I60" s="21"/>
      <c r="J60" s="21"/>
      <c r="K60" s="85"/>
      <c r="L60" s="29"/>
    </row>
    <row r="61" spans="1:12" ht="24.95" customHeight="1" x14ac:dyDescent="0.25">
      <c r="A61" s="86">
        <v>7</v>
      </c>
      <c r="B61" s="91" t="s">
        <v>10</v>
      </c>
      <c r="C61" s="93" t="s">
        <v>95</v>
      </c>
      <c r="D61" s="88" t="s">
        <v>171</v>
      </c>
      <c r="E61" s="88">
        <v>3</v>
      </c>
      <c r="F61" s="88">
        <v>0</v>
      </c>
      <c r="G61" s="88">
        <v>0</v>
      </c>
      <c r="H61" s="88" t="s">
        <v>172</v>
      </c>
      <c r="I61" s="21"/>
      <c r="J61" s="21"/>
      <c r="K61" s="85"/>
      <c r="L61" s="29"/>
    </row>
    <row r="62" spans="1:12" ht="24.95" customHeight="1" x14ac:dyDescent="0.25">
      <c r="A62" s="86">
        <v>8</v>
      </c>
      <c r="B62" s="91" t="s">
        <v>10</v>
      </c>
      <c r="C62" s="93" t="s">
        <v>121</v>
      </c>
      <c r="D62" s="88" t="s">
        <v>173</v>
      </c>
      <c r="E62" s="88">
        <v>1</v>
      </c>
      <c r="F62" s="88">
        <v>0</v>
      </c>
      <c r="G62" s="88">
        <v>0</v>
      </c>
      <c r="H62" s="88" t="s">
        <v>174</v>
      </c>
      <c r="I62" s="21"/>
      <c r="J62" s="21"/>
      <c r="K62" s="85"/>
      <c r="L62" s="29"/>
    </row>
    <row r="63" spans="1:12" ht="24.95" customHeight="1" x14ac:dyDescent="0.25">
      <c r="A63" s="86">
        <v>9</v>
      </c>
      <c r="B63" s="89" t="s">
        <v>10</v>
      </c>
      <c r="C63" s="94" t="s">
        <v>175</v>
      </c>
      <c r="D63" s="95" t="s">
        <v>176</v>
      </c>
      <c r="E63" s="5">
        <v>2</v>
      </c>
      <c r="F63" s="5">
        <v>0</v>
      </c>
      <c r="G63" s="5">
        <v>0</v>
      </c>
      <c r="H63" s="96" t="s">
        <v>177</v>
      </c>
      <c r="I63" s="21"/>
      <c r="J63" s="21"/>
      <c r="K63" s="85"/>
      <c r="L63" s="29"/>
    </row>
    <row r="64" spans="1:12" ht="24.95" customHeight="1" x14ac:dyDescent="0.25">
      <c r="A64" s="86">
        <v>10</v>
      </c>
      <c r="B64" s="91" t="s">
        <v>122</v>
      </c>
      <c r="C64" s="96" t="s">
        <v>178</v>
      </c>
      <c r="D64" s="88" t="s">
        <v>179</v>
      </c>
      <c r="E64" s="88">
        <v>14</v>
      </c>
      <c r="F64" s="88">
        <v>0</v>
      </c>
      <c r="G64" s="88">
        <v>0</v>
      </c>
      <c r="H64" s="88" t="s">
        <v>180</v>
      </c>
      <c r="I64" s="21"/>
      <c r="J64" s="21"/>
      <c r="K64" s="85"/>
      <c r="L64" s="29"/>
    </row>
    <row r="65" spans="1:12" ht="24.95" customHeight="1" x14ac:dyDescent="0.25">
      <c r="A65" s="86">
        <v>11</v>
      </c>
      <c r="B65" s="91" t="s">
        <v>122</v>
      </c>
      <c r="C65" s="97" t="s">
        <v>118</v>
      </c>
      <c r="D65" s="98" t="s">
        <v>181</v>
      </c>
      <c r="E65" s="88">
        <v>6</v>
      </c>
      <c r="F65" s="88">
        <v>0</v>
      </c>
      <c r="G65" s="88">
        <v>0</v>
      </c>
      <c r="H65" s="97" t="s">
        <v>119</v>
      </c>
      <c r="I65" s="21"/>
      <c r="J65" s="21"/>
      <c r="K65" s="85"/>
      <c r="L65" s="29"/>
    </row>
    <row r="66" spans="1:12" ht="24.95" customHeight="1" x14ac:dyDescent="0.25">
      <c r="A66" s="56"/>
      <c r="B66" s="99" t="s">
        <v>186</v>
      </c>
      <c r="C66" s="100"/>
      <c r="D66" s="100"/>
      <c r="E66" s="101"/>
      <c r="F66" s="101"/>
      <c r="G66" s="101"/>
      <c r="H66" s="101"/>
      <c r="I66" s="22"/>
      <c r="J66" s="22"/>
      <c r="K66" s="22"/>
      <c r="L66" s="22"/>
    </row>
    <row r="67" spans="1:12" ht="24.95" customHeight="1" x14ac:dyDescent="0.25">
      <c r="A67" s="5">
        <v>1</v>
      </c>
      <c r="B67" s="91" t="s">
        <v>122</v>
      </c>
      <c r="C67" s="88" t="s">
        <v>120</v>
      </c>
      <c r="D67" s="88" t="s">
        <v>182</v>
      </c>
      <c r="E67" s="88">
        <v>1</v>
      </c>
      <c r="F67" s="88">
        <v>0</v>
      </c>
      <c r="G67" s="88">
        <v>0</v>
      </c>
      <c r="H67" s="88" t="s">
        <v>183</v>
      </c>
      <c r="I67" s="28"/>
      <c r="J67" s="28"/>
      <c r="K67" s="9"/>
      <c r="L67" s="29"/>
    </row>
    <row r="68" spans="1:12" ht="24.95" customHeight="1" x14ac:dyDescent="0.25">
      <c r="A68" s="5">
        <v>2</v>
      </c>
      <c r="B68" s="91" t="s">
        <v>122</v>
      </c>
      <c r="C68" s="88" t="s">
        <v>184</v>
      </c>
      <c r="D68" s="88" t="s">
        <v>185</v>
      </c>
      <c r="E68" s="88">
        <v>73</v>
      </c>
      <c r="F68" s="88">
        <v>0</v>
      </c>
      <c r="G68" s="88">
        <v>0</v>
      </c>
      <c r="H68" s="88" t="s">
        <v>183</v>
      </c>
      <c r="I68" s="29"/>
      <c r="J68" s="29"/>
      <c r="K68" s="29"/>
      <c r="L68" s="29"/>
    </row>
    <row r="69" spans="1:12" ht="24.95" customHeight="1" x14ac:dyDescent="0.25">
      <c r="A69" s="32"/>
      <c r="B69" s="201" t="s">
        <v>334</v>
      </c>
      <c r="C69" s="201"/>
      <c r="D69" s="201"/>
      <c r="E69" s="201"/>
      <c r="F69" s="201"/>
      <c r="G69" s="32"/>
      <c r="H69" s="32"/>
      <c r="I69" s="28"/>
      <c r="J69" s="28"/>
      <c r="K69" s="9"/>
      <c r="L69" s="29"/>
    </row>
    <row r="70" spans="1:12" ht="24.95" customHeight="1" x14ac:dyDescent="0.25">
      <c r="A70" s="32"/>
      <c r="B70" s="202" t="s">
        <v>195</v>
      </c>
      <c r="C70" s="202"/>
      <c r="D70" s="33"/>
      <c r="E70" s="32"/>
      <c r="F70" s="32"/>
      <c r="G70" s="32"/>
      <c r="H70" s="32"/>
      <c r="I70" s="28"/>
      <c r="J70" s="28"/>
      <c r="K70" s="9"/>
      <c r="L70" s="29"/>
    </row>
    <row r="71" spans="1:12" ht="45" customHeight="1" x14ac:dyDescent="0.25">
      <c r="A71" s="86">
        <v>1</v>
      </c>
      <c r="B71" s="102" t="s">
        <v>15</v>
      </c>
      <c r="C71" s="102" t="s">
        <v>196</v>
      </c>
      <c r="D71" s="102" t="s">
        <v>197</v>
      </c>
      <c r="E71" s="102">
        <v>0</v>
      </c>
      <c r="F71" s="102">
        <v>2</v>
      </c>
      <c r="G71" s="102">
        <v>0</v>
      </c>
      <c r="H71" s="89" t="s">
        <v>198</v>
      </c>
      <c r="I71" s="28"/>
      <c r="J71" s="28"/>
      <c r="K71" s="9"/>
      <c r="L71" s="29"/>
    </row>
    <row r="72" spans="1:12" ht="24.95" customHeight="1" x14ac:dyDescent="0.25">
      <c r="A72" s="61"/>
      <c r="B72" s="62"/>
      <c r="C72" s="62"/>
      <c r="D72" s="62"/>
      <c r="E72" s="62"/>
      <c r="F72" s="62"/>
      <c r="G72" s="61"/>
      <c r="H72" s="61"/>
      <c r="I72" s="28"/>
      <c r="J72" s="28"/>
      <c r="K72" s="9"/>
      <c r="L72" s="29"/>
    </row>
    <row r="73" spans="1:12" ht="45" customHeight="1" x14ac:dyDescent="0.25">
      <c r="A73" s="61"/>
      <c r="B73" s="201" t="s">
        <v>333</v>
      </c>
      <c r="C73" s="201"/>
      <c r="D73" s="201"/>
      <c r="E73" s="201"/>
      <c r="F73" s="201"/>
      <c r="G73" s="61"/>
      <c r="H73" s="61"/>
      <c r="I73" s="28"/>
      <c r="J73" s="28"/>
      <c r="K73" s="9"/>
      <c r="L73" s="29"/>
    </row>
    <row r="74" spans="1:12" ht="24.95" customHeight="1" x14ac:dyDescent="0.25">
      <c r="A74" s="61"/>
      <c r="B74" s="237" t="s">
        <v>332</v>
      </c>
      <c r="C74" s="237"/>
      <c r="D74" s="62"/>
      <c r="E74" s="62"/>
      <c r="F74" s="62"/>
      <c r="G74" s="61"/>
      <c r="H74" s="61"/>
      <c r="I74" s="28"/>
      <c r="J74" s="28"/>
      <c r="K74" s="9"/>
      <c r="L74" s="29"/>
    </row>
    <row r="75" spans="1:12" ht="47.25" customHeight="1" x14ac:dyDescent="0.25">
      <c r="A75" s="5">
        <v>1</v>
      </c>
      <c r="B75" s="5" t="s">
        <v>5</v>
      </c>
      <c r="C75" s="5" t="s">
        <v>199</v>
      </c>
      <c r="D75" s="5" t="s">
        <v>200</v>
      </c>
      <c r="E75" s="5">
        <v>0</v>
      </c>
      <c r="F75" s="5">
        <v>0</v>
      </c>
      <c r="G75" s="5">
        <v>4</v>
      </c>
      <c r="H75" s="103" t="s">
        <v>201</v>
      </c>
      <c r="I75" s="28"/>
      <c r="J75" s="28"/>
      <c r="K75" s="9"/>
      <c r="L75" s="29"/>
    </row>
    <row r="76" spans="1:12" ht="39" customHeight="1" x14ac:dyDescent="0.25">
      <c r="A76" s="5">
        <v>2</v>
      </c>
      <c r="B76" s="5" t="s">
        <v>5</v>
      </c>
      <c r="C76" s="104" t="s">
        <v>202</v>
      </c>
      <c r="D76" s="5" t="s">
        <v>203</v>
      </c>
      <c r="E76" s="5">
        <v>0</v>
      </c>
      <c r="F76" s="5">
        <v>0</v>
      </c>
      <c r="G76" s="5">
        <v>1</v>
      </c>
      <c r="H76" s="103" t="s">
        <v>204</v>
      </c>
      <c r="I76" s="28"/>
      <c r="J76" s="28"/>
      <c r="K76" s="9"/>
      <c r="L76" s="29"/>
    </row>
    <row r="77" spans="1:12" ht="42" customHeight="1" x14ac:dyDescent="0.25">
      <c r="A77" s="5">
        <v>3</v>
      </c>
      <c r="B77" s="5" t="s">
        <v>5</v>
      </c>
      <c r="C77" s="5" t="s">
        <v>202</v>
      </c>
      <c r="D77" s="104" t="s">
        <v>205</v>
      </c>
      <c r="E77" s="5">
        <v>0</v>
      </c>
      <c r="F77" s="5">
        <v>0</v>
      </c>
      <c r="G77" s="5">
        <v>7</v>
      </c>
      <c r="H77" s="103" t="s">
        <v>206</v>
      </c>
      <c r="I77" s="28"/>
      <c r="J77" s="28"/>
      <c r="K77" s="9"/>
      <c r="L77" s="29"/>
    </row>
    <row r="78" spans="1:12" ht="39" customHeight="1" x14ac:dyDescent="0.25">
      <c r="A78" s="5">
        <v>4</v>
      </c>
      <c r="B78" s="5" t="s">
        <v>5</v>
      </c>
      <c r="C78" s="5" t="s">
        <v>202</v>
      </c>
      <c r="D78" s="104" t="s">
        <v>207</v>
      </c>
      <c r="E78" s="5">
        <v>0</v>
      </c>
      <c r="F78" s="5">
        <v>0</v>
      </c>
      <c r="G78" s="5">
        <v>1</v>
      </c>
      <c r="H78" s="103" t="s">
        <v>208</v>
      </c>
      <c r="I78" s="28"/>
      <c r="J78" s="28"/>
      <c r="K78" s="9"/>
      <c r="L78" s="29"/>
    </row>
    <row r="79" spans="1:12" ht="24.95" customHeight="1" x14ac:dyDescent="0.25">
      <c r="A79" s="5">
        <v>5</v>
      </c>
      <c r="B79" s="5" t="s">
        <v>10</v>
      </c>
      <c r="C79" s="104" t="s">
        <v>209</v>
      </c>
      <c r="D79" s="5" t="s">
        <v>210</v>
      </c>
      <c r="E79" s="5">
        <v>0</v>
      </c>
      <c r="F79" s="5">
        <v>0</v>
      </c>
      <c r="G79" s="5">
        <v>2</v>
      </c>
      <c r="H79" s="104" t="s">
        <v>211</v>
      </c>
      <c r="I79" s="28"/>
      <c r="J79" s="28"/>
      <c r="K79" s="9"/>
      <c r="L79" s="29"/>
    </row>
    <row r="80" spans="1:12" ht="24.95" customHeight="1" x14ac:dyDescent="0.25">
      <c r="A80" s="5">
        <v>6</v>
      </c>
      <c r="B80" s="5" t="s">
        <v>10</v>
      </c>
      <c r="C80" s="104" t="s">
        <v>209</v>
      </c>
      <c r="D80" s="5" t="s">
        <v>212</v>
      </c>
      <c r="E80" s="5">
        <v>0</v>
      </c>
      <c r="F80" s="5">
        <v>0</v>
      </c>
      <c r="G80" s="5">
        <v>6</v>
      </c>
      <c r="H80" s="104" t="s">
        <v>213</v>
      </c>
      <c r="I80" s="28"/>
      <c r="J80" s="28"/>
      <c r="K80" s="9"/>
      <c r="L80" s="29"/>
    </row>
    <row r="81" spans="1:12" ht="24.95" customHeight="1" x14ac:dyDescent="0.25">
      <c r="A81" s="5">
        <v>7</v>
      </c>
      <c r="B81" s="5" t="s">
        <v>10</v>
      </c>
      <c r="C81" s="104" t="s">
        <v>209</v>
      </c>
      <c r="D81" s="5" t="s">
        <v>214</v>
      </c>
      <c r="E81" s="5">
        <v>0</v>
      </c>
      <c r="F81" s="5">
        <v>0</v>
      </c>
      <c r="G81" s="5">
        <v>1</v>
      </c>
      <c r="H81" s="104" t="s">
        <v>215</v>
      </c>
      <c r="I81" s="28"/>
      <c r="J81" s="28"/>
      <c r="K81" s="9"/>
      <c r="L81" s="29"/>
    </row>
    <row r="82" spans="1:12" ht="24.95" customHeight="1" x14ac:dyDescent="0.25">
      <c r="A82" s="5">
        <v>8</v>
      </c>
      <c r="B82" s="5" t="s">
        <v>10</v>
      </c>
      <c r="C82" s="104" t="s">
        <v>216</v>
      </c>
      <c r="D82" s="104" t="s">
        <v>217</v>
      </c>
      <c r="E82" s="5">
        <v>0</v>
      </c>
      <c r="F82" s="5">
        <v>0</v>
      </c>
      <c r="G82" s="5">
        <v>1</v>
      </c>
      <c r="H82" s="104" t="s">
        <v>218</v>
      </c>
      <c r="I82" s="28"/>
      <c r="J82" s="28"/>
      <c r="K82" s="9"/>
      <c r="L82" s="29"/>
    </row>
    <row r="83" spans="1:12" ht="24.95" customHeight="1" x14ac:dyDescent="0.25">
      <c r="A83" s="5">
        <v>9</v>
      </c>
      <c r="B83" s="5" t="s">
        <v>10</v>
      </c>
      <c r="C83" s="104" t="s">
        <v>216</v>
      </c>
      <c r="D83" s="104" t="s">
        <v>219</v>
      </c>
      <c r="E83" s="5">
        <v>0</v>
      </c>
      <c r="F83" s="5">
        <v>0</v>
      </c>
      <c r="G83" s="5">
        <v>1</v>
      </c>
      <c r="H83" s="104" t="s">
        <v>218</v>
      </c>
      <c r="I83" s="28"/>
      <c r="J83" s="28"/>
      <c r="K83" s="9"/>
      <c r="L83" s="29"/>
    </row>
    <row r="84" spans="1:12" ht="24.95" customHeight="1" x14ac:dyDescent="0.25">
      <c r="A84" s="5">
        <v>10</v>
      </c>
      <c r="B84" s="5" t="s">
        <v>10</v>
      </c>
      <c r="C84" s="104" t="s">
        <v>216</v>
      </c>
      <c r="D84" s="104" t="s">
        <v>220</v>
      </c>
      <c r="E84" s="5">
        <v>0</v>
      </c>
      <c r="F84" s="5">
        <v>0</v>
      </c>
      <c r="G84" s="5">
        <v>1</v>
      </c>
      <c r="H84" s="104" t="s">
        <v>218</v>
      </c>
      <c r="I84" s="28"/>
      <c r="J84" s="28"/>
      <c r="K84" s="9"/>
      <c r="L84" s="29"/>
    </row>
    <row r="85" spans="1:12" ht="24.95" customHeight="1" x14ac:dyDescent="0.25">
      <c r="A85" s="5">
        <v>11</v>
      </c>
      <c r="B85" s="5" t="s">
        <v>10</v>
      </c>
      <c r="C85" s="104" t="s">
        <v>216</v>
      </c>
      <c r="D85" s="104" t="s">
        <v>221</v>
      </c>
      <c r="E85" s="5">
        <v>0</v>
      </c>
      <c r="F85" s="5">
        <v>0</v>
      </c>
      <c r="G85" s="5">
        <v>1</v>
      </c>
      <c r="H85" s="104" t="s">
        <v>218</v>
      </c>
      <c r="I85" s="28"/>
      <c r="J85" s="28"/>
      <c r="K85" s="9"/>
      <c r="L85" s="29"/>
    </row>
    <row r="86" spans="1:12" ht="24.95" customHeight="1" x14ac:dyDescent="0.25">
      <c r="A86" s="5">
        <v>12</v>
      </c>
      <c r="B86" s="5" t="s">
        <v>10</v>
      </c>
      <c r="C86" s="104" t="s">
        <v>216</v>
      </c>
      <c r="D86" s="104" t="s">
        <v>222</v>
      </c>
      <c r="E86" s="5">
        <v>0</v>
      </c>
      <c r="F86" s="5">
        <v>0</v>
      </c>
      <c r="G86" s="5">
        <v>1</v>
      </c>
      <c r="H86" s="104" t="s">
        <v>218</v>
      </c>
      <c r="I86" s="28"/>
      <c r="J86" s="28"/>
      <c r="K86" s="9"/>
      <c r="L86" s="29"/>
    </row>
    <row r="87" spans="1:12" ht="24.95" customHeight="1" x14ac:dyDescent="0.25">
      <c r="A87" s="5">
        <v>13</v>
      </c>
      <c r="B87" s="5" t="s">
        <v>10</v>
      </c>
      <c r="C87" s="104" t="s">
        <v>216</v>
      </c>
      <c r="D87" s="104" t="s">
        <v>223</v>
      </c>
      <c r="E87" s="5">
        <v>0</v>
      </c>
      <c r="F87" s="5">
        <v>0</v>
      </c>
      <c r="G87" s="5">
        <v>1</v>
      </c>
      <c r="H87" s="104" t="s">
        <v>224</v>
      </c>
      <c r="I87" s="28"/>
      <c r="J87" s="28"/>
      <c r="K87" s="9"/>
      <c r="L87" s="29"/>
    </row>
    <row r="88" spans="1:12" ht="24.95" customHeight="1" x14ac:dyDescent="0.25">
      <c r="A88" s="5">
        <v>14</v>
      </c>
      <c r="B88" s="5" t="s">
        <v>10</v>
      </c>
      <c r="C88" s="104" t="s">
        <v>216</v>
      </c>
      <c r="D88" s="104" t="s">
        <v>225</v>
      </c>
      <c r="E88" s="5">
        <v>0</v>
      </c>
      <c r="F88" s="5">
        <v>0</v>
      </c>
      <c r="G88" s="5">
        <v>1</v>
      </c>
      <c r="H88" s="104" t="s">
        <v>224</v>
      </c>
      <c r="I88" s="28"/>
      <c r="J88" s="28"/>
      <c r="K88" s="9"/>
      <c r="L88" s="29"/>
    </row>
    <row r="89" spans="1:12" ht="24.95" customHeight="1" x14ac:dyDescent="0.25">
      <c r="A89" s="5">
        <v>15</v>
      </c>
      <c r="B89" s="5" t="s">
        <v>10</v>
      </c>
      <c r="C89" s="104" t="s">
        <v>216</v>
      </c>
      <c r="D89" s="104" t="s">
        <v>226</v>
      </c>
      <c r="E89" s="5">
        <v>0</v>
      </c>
      <c r="F89" s="5">
        <v>0</v>
      </c>
      <c r="G89" s="5">
        <v>1</v>
      </c>
      <c r="H89" s="104" t="s">
        <v>224</v>
      </c>
      <c r="I89" s="28"/>
      <c r="J89" s="28"/>
      <c r="K89" s="9"/>
      <c r="L89" s="29"/>
    </row>
    <row r="90" spans="1:12" ht="41.25" customHeight="1" x14ac:dyDescent="0.25">
      <c r="A90" s="5">
        <v>16</v>
      </c>
      <c r="B90" s="5" t="s">
        <v>10</v>
      </c>
      <c r="C90" s="104" t="s">
        <v>227</v>
      </c>
      <c r="D90" s="104" t="s">
        <v>228</v>
      </c>
      <c r="E90" s="5">
        <v>0</v>
      </c>
      <c r="F90" s="5">
        <v>0</v>
      </c>
      <c r="G90" s="5">
        <v>1</v>
      </c>
      <c r="H90" s="103" t="s">
        <v>229</v>
      </c>
      <c r="I90" s="28"/>
      <c r="J90" s="28"/>
      <c r="K90" s="9"/>
      <c r="L90" s="29"/>
    </row>
    <row r="91" spans="1:12" ht="38.25" customHeight="1" x14ac:dyDescent="0.25">
      <c r="A91" s="5">
        <v>17</v>
      </c>
      <c r="B91" s="5" t="s">
        <v>10</v>
      </c>
      <c r="C91" s="104" t="s">
        <v>227</v>
      </c>
      <c r="D91" s="104" t="s">
        <v>230</v>
      </c>
      <c r="E91" s="5">
        <v>0</v>
      </c>
      <c r="F91" s="5">
        <v>0</v>
      </c>
      <c r="G91" s="5">
        <v>1</v>
      </c>
      <c r="H91" s="103" t="s">
        <v>231</v>
      </c>
      <c r="I91" s="28"/>
      <c r="J91" s="28"/>
      <c r="K91" s="9"/>
      <c r="L91" s="29"/>
    </row>
    <row r="92" spans="1:12" ht="42" customHeight="1" x14ac:dyDescent="0.25">
      <c r="A92" s="5">
        <v>18</v>
      </c>
      <c r="B92" s="5" t="s">
        <v>10</v>
      </c>
      <c r="C92" s="104" t="s">
        <v>232</v>
      </c>
      <c r="D92" s="104" t="s">
        <v>233</v>
      </c>
      <c r="E92" s="5">
        <v>0</v>
      </c>
      <c r="F92" s="5">
        <v>0</v>
      </c>
      <c r="G92" s="5">
        <v>1</v>
      </c>
      <c r="H92" s="103" t="s">
        <v>234</v>
      </c>
      <c r="I92" s="28"/>
      <c r="J92" s="28"/>
      <c r="K92" s="9"/>
      <c r="L92" s="29"/>
    </row>
    <row r="93" spans="1:12" ht="47.25" customHeight="1" x14ac:dyDescent="0.25">
      <c r="A93" s="61"/>
      <c r="B93" s="238" t="s">
        <v>328</v>
      </c>
      <c r="C93" s="238"/>
      <c r="D93" s="62"/>
      <c r="E93" s="62"/>
      <c r="F93" s="62"/>
      <c r="G93" s="61"/>
      <c r="H93" s="61"/>
      <c r="I93" s="28"/>
      <c r="J93" s="28"/>
      <c r="K93" s="9"/>
      <c r="L93" s="29"/>
    </row>
    <row r="94" spans="1:12" ht="36.75" customHeight="1" x14ac:dyDescent="0.25">
      <c r="A94" s="5">
        <v>1</v>
      </c>
      <c r="B94" s="105" t="s">
        <v>5</v>
      </c>
      <c r="C94" s="106" t="s">
        <v>202</v>
      </c>
      <c r="D94" s="106" t="s">
        <v>235</v>
      </c>
      <c r="E94" s="105">
        <v>0</v>
      </c>
      <c r="F94" s="105">
        <v>0</v>
      </c>
      <c r="G94" s="105">
        <v>9</v>
      </c>
      <c r="H94" s="104" t="s">
        <v>236</v>
      </c>
      <c r="I94" s="28"/>
      <c r="J94" s="28"/>
      <c r="K94" s="9"/>
      <c r="L94" s="29"/>
    </row>
    <row r="95" spans="1:12" ht="27.75" customHeight="1" x14ac:dyDescent="0.25">
      <c r="A95" s="5">
        <v>2</v>
      </c>
      <c r="B95" s="5" t="s">
        <v>5</v>
      </c>
      <c r="C95" s="104" t="s">
        <v>202</v>
      </c>
      <c r="D95" s="104" t="s">
        <v>237</v>
      </c>
      <c r="E95" s="5">
        <v>0</v>
      </c>
      <c r="F95" s="5">
        <v>0</v>
      </c>
      <c r="G95" s="5">
        <v>1</v>
      </c>
      <c r="H95" s="104" t="s">
        <v>238</v>
      </c>
      <c r="I95" s="28"/>
      <c r="J95" s="28"/>
      <c r="K95" s="9"/>
      <c r="L95" s="29"/>
    </row>
    <row r="96" spans="1:12" ht="36" customHeight="1" x14ac:dyDescent="0.25">
      <c r="A96" s="5">
        <v>3</v>
      </c>
      <c r="B96" s="5" t="s">
        <v>5</v>
      </c>
      <c r="C96" s="104" t="s">
        <v>202</v>
      </c>
      <c r="D96" s="104" t="s">
        <v>239</v>
      </c>
      <c r="E96" s="5">
        <v>0</v>
      </c>
      <c r="F96" s="5">
        <v>0</v>
      </c>
      <c r="G96" s="5">
        <v>16</v>
      </c>
      <c r="H96" s="104" t="s">
        <v>240</v>
      </c>
      <c r="I96" s="28"/>
      <c r="J96" s="28"/>
      <c r="K96" s="9"/>
      <c r="L96" s="29"/>
    </row>
    <row r="97" spans="1:12" ht="24.95" customHeight="1" x14ac:dyDescent="0.25">
      <c r="A97" s="5">
        <v>4</v>
      </c>
      <c r="B97" s="5" t="s">
        <v>5</v>
      </c>
      <c r="C97" s="5" t="s">
        <v>241</v>
      </c>
      <c r="D97" s="104" t="s">
        <v>242</v>
      </c>
      <c r="E97" s="5">
        <v>0</v>
      </c>
      <c r="F97" s="5">
        <v>0</v>
      </c>
      <c r="G97" s="5">
        <v>72</v>
      </c>
      <c r="H97" s="104" t="s">
        <v>243</v>
      </c>
      <c r="I97" s="28"/>
      <c r="J97" s="28"/>
      <c r="K97" s="9"/>
      <c r="L97" s="29"/>
    </row>
    <row r="98" spans="1:12" ht="24.95" customHeight="1" x14ac:dyDescent="0.25">
      <c r="A98" s="5">
        <v>5</v>
      </c>
      <c r="B98" s="5" t="s">
        <v>10</v>
      </c>
      <c r="C98" s="5" t="s">
        <v>244</v>
      </c>
      <c r="D98" s="5" t="s">
        <v>245</v>
      </c>
      <c r="E98" s="5">
        <v>0</v>
      </c>
      <c r="F98" s="5">
        <v>0</v>
      </c>
      <c r="G98" s="104">
        <v>5</v>
      </c>
      <c r="H98" s="104" t="s">
        <v>246</v>
      </c>
      <c r="I98" s="28"/>
      <c r="J98" s="28"/>
      <c r="K98" s="9"/>
      <c r="L98" s="29"/>
    </row>
    <row r="99" spans="1:12" ht="30" customHeight="1" x14ac:dyDescent="0.25">
      <c r="A99" s="5">
        <v>6</v>
      </c>
      <c r="B99" s="5" t="s">
        <v>10</v>
      </c>
      <c r="C99" s="5" t="s">
        <v>244</v>
      </c>
      <c r="D99" s="5" t="s">
        <v>247</v>
      </c>
      <c r="E99" s="5">
        <v>0</v>
      </c>
      <c r="F99" s="5">
        <v>0</v>
      </c>
      <c r="G99" s="104">
        <v>5</v>
      </c>
      <c r="H99" s="104" t="s">
        <v>248</v>
      </c>
      <c r="I99" s="28"/>
      <c r="J99" s="28"/>
      <c r="K99" s="9"/>
      <c r="L99" s="29"/>
    </row>
    <row r="100" spans="1:12" ht="24.95" customHeight="1" x14ac:dyDescent="0.25">
      <c r="A100" s="5">
        <v>7</v>
      </c>
      <c r="B100" s="5" t="s">
        <v>10</v>
      </c>
      <c r="C100" s="5" t="s">
        <v>249</v>
      </c>
      <c r="D100" s="5" t="s">
        <v>250</v>
      </c>
      <c r="E100" s="5">
        <v>0</v>
      </c>
      <c r="F100" s="5">
        <v>0</v>
      </c>
      <c r="G100" s="104">
        <v>15</v>
      </c>
      <c r="H100" s="104" t="s">
        <v>251</v>
      </c>
      <c r="I100" s="28"/>
      <c r="J100" s="28"/>
      <c r="K100" s="9"/>
      <c r="L100" s="29"/>
    </row>
    <row r="101" spans="1:12" ht="24.95" customHeight="1" x14ac:dyDescent="0.25">
      <c r="A101" s="5">
        <v>8</v>
      </c>
      <c r="B101" s="5" t="s">
        <v>10</v>
      </c>
      <c r="C101" s="5" t="s">
        <v>252</v>
      </c>
      <c r="D101" s="104" t="s">
        <v>253</v>
      </c>
      <c r="E101" s="5">
        <v>0</v>
      </c>
      <c r="F101" s="5">
        <v>0</v>
      </c>
      <c r="G101" s="104">
        <v>5</v>
      </c>
      <c r="H101" s="104" t="s">
        <v>254</v>
      </c>
      <c r="I101" s="28"/>
      <c r="J101" s="28"/>
      <c r="K101" s="9"/>
      <c r="L101" s="29"/>
    </row>
    <row r="102" spans="1:12" ht="24.95" customHeight="1" x14ac:dyDescent="0.25">
      <c r="A102" s="5">
        <v>9</v>
      </c>
      <c r="B102" s="5" t="s">
        <v>10</v>
      </c>
      <c r="C102" s="5" t="s">
        <v>252</v>
      </c>
      <c r="D102" s="104" t="s">
        <v>255</v>
      </c>
      <c r="E102" s="5">
        <v>0</v>
      </c>
      <c r="F102" s="5">
        <v>0</v>
      </c>
      <c r="G102" s="104">
        <v>5</v>
      </c>
      <c r="H102" s="104" t="s">
        <v>256</v>
      </c>
      <c r="I102" s="28"/>
      <c r="J102" s="28"/>
      <c r="K102" s="9"/>
      <c r="L102" s="29"/>
    </row>
    <row r="103" spans="1:12" ht="24.95" customHeight="1" x14ac:dyDescent="0.25">
      <c r="A103" s="5">
        <v>10</v>
      </c>
      <c r="B103" s="5" t="s">
        <v>10</v>
      </c>
      <c r="C103" s="5" t="s">
        <v>252</v>
      </c>
      <c r="D103" s="104" t="s">
        <v>257</v>
      </c>
      <c r="E103" s="5">
        <v>0</v>
      </c>
      <c r="F103" s="5">
        <v>0</v>
      </c>
      <c r="G103" s="104">
        <v>5</v>
      </c>
      <c r="H103" s="104" t="s">
        <v>258</v>
      </c>
      <c r="I103" s="28"/>
      <c r="J103" s="28"/>
      <c r="K103" s="9"/>
      <c r="L103" s="29"/>
    </row>
    <row r="104" spans="1:12" ht="24.95" customHeight="1" x14ac:dyDescent="0.25">
      <c r="A104" s="5">
        <v>11</v>
      </c>
      <c r="B104" s="5" t="s">
        <v>10</v>
      </c>
      <c r="C104" s="5" t="s">
        <v>216</v>
      </c>
      <c r="D104" s="5" t="s">
        <v>259</v>
      </c>
      <c r="E104" s="5">
        <v>0</v>
      </c>
      <c r="F104" s="5">
        <v>0</v>
      </c>
      <c r="G104" s="104">
        <v>1</v>
      </c>
      <c r="H104" s="104" t="s">
        <v>218</v>
      </c>
      <c r="I104" s="28"/>
      <c r="J104" s="28"/>
      <c r="K104" s="9"/>
      <c r="L104" s="29"/>
    </row>
    <row r="105" spans="1:12" ht="24.95" customHeight="1" x14ac:dyDescent="0.25">
      <c r="A105" s="5">
        <v>12</v>
      </c>
      <c r="B105" s="5" t="s">
        <v>10</v>
      </c>
      <c r="C105" s="5" t="s">
        <v>216</v>
      </c>
      <c r="D105" s="5" t="s">
        <v>260</v>
      </c>
      <c r="E105" s="5">
        <v>0</v>
      </c>
      <c r="F105" s="5">
        <v>0</v>
      </c>
      <c r="G105" s="104">
        <v>1</v>
      </c>
      <c r="H105" s="104" t="s">
        <v>218</v>
      </c>
      <c r="I105" s="28"/>
      <c r="J105" s="28"/>
      <c r="K105" s="9"/>
      <c r="L105" s="29"/>
    </row>
    <row r="106" spans="1:12" ht="24.95" customHeight="1" x14ac:dyDescent="0.25">
      <c r="A106" s="5">
        <v>13</v>
      </c>
      <c r="B106" s="5" t="s">
        <v>10</v>
      </c>
      <c r="C106" s="5" t="s">
        <v>216</v>
      </c>
      <c r="D106" s="5" t="s">
        <v>261</v>
      </c>
      <c r="E106" s="5">
        <v>0</v>
      </c>
      <c r="F106" s="5">
        <v>0</v>
      </c>
      <c r="G106" s="104">
        <v>5</v>
      </c>
      <c r="H106" s="104" t="s">
        <v>218</v>
      </c>
      <c r="I106" s="28"/>
      <c r="J106" s="28"/>
      <c r="K106" s="9"/>
      <c r="L106" s="29"/>
    </row>
    <row r="107" spans="1:12" ht="24.95" customHeight="1" x14ac:dyDescent="0.25">
      <c r="A107" s="5">
        <v>14</v>
      </c>
      <c r="B107" s="5" t="s">
        <v>10</v>
      </c>
      <c r="C107" s="5" t="s">
        <v>216</v>
      </c>
      <c r="D107" s="5" t="s">
        <v>262</v>
      </c>
      <c r="E107" s="5">
        <v>0</v>
      </c>
      <c r="F107" s="5">
        <v>0</v>
      </c>
      <c r="G107" s="104">
        <v>1</v>
      </c>
      <c r="H107" s="104" t="s">
        <v>218</v>
      </c>
      <c r="I107" s="28"/>
      <c r="J107" s="28"/>
      <c r="K107" s="9"/>
      <c r="L107" s="29"/>
    </row>
    <row r="108" spans="1:12" ht="24.95" customHeight="1" x14ac:dyDescent="0.25">
      <c r="A108" s="5">
        <v>15</v>
      </c>
      <c r="B108" s="5" t="s">
        <v>10</v>
      </c>
      <c r="C108" s="5" t="s">
        <v>227</v>
      </c>
      <c r="D108" s="104" t="s">
        <v>263</v>
      </c>
      <c r="E108" s="5">
        <v>0</v>
      </c>
      <c r="F108" s="5">
        <v>0</v>
      </c>
      <c r="G108" s="104">
        <v>10</v>
      </c>
      <c r="H108" s="104" t="s">
        <v>264</v>
      </c>
      <c r="I108" s="28"/>
      <c r="J108" s="28"/>
      <c r="K108" s="9"/>
      <c r="L108" s="29"/>
    </row>
    <row r="109" spans="1:12" ht="38.25" customHeight="1" x14ac:dyDescent="0.25">
      <c r="A109" s="11"/>
      <c r="B109" s="239" t="s">
        <v>329</v>
      </c>
      <c r="C109" s="239"/>
      <c r="D109" s="87"/>
      <c r="E109" s="95"/>
      <c r="F109" s="95"/>
      <c r="G109" s="95"/>
      <c r="H109" s="87"/>
      <c r="I109" s="28"/>
      <c r="J109" s="28"/>
      <c r="K109" s="9"/>
      <c r="L109" s="29"/>
    </row>
    <row r="110" spans="1:12" ht="35.25" customHeight="1" x14ac:dyDescent="0.25">
      <c r="A110" s="5">
        <v>1</v>
      </c>
      <c r="B110" s="5" t="s">
        <v>5</v>
      </c>
      <c r="C110" s="5" t="s">
        <v>202</v>
      </c>
      <c r="D110" s="104" t="s">
        <v>265</v>
      </c>
      <c r="E110" s="5">
        <v>0</v>
      </c>
      <c r="F110" s="5">
        <v>0</v>
      </c>
      <c r="G110" s="5">
        <v>25</v>
      </c>
      <c r="H110" s="104" t="s">
        <v>266</v>
      </c>
      <c r="I110" s="28"/>
      <c r="J110" s="28"/>
      <c r="K110" s="9"/>
      <c r="L110" s="29"/>
    </row>
    <row r="111" spans="1:12" ht="33.75" customHeight="1" x14ac:dyDescent="0.25">
      <c r="A111" s="5">
        <v>2</v>
      </c>
      <c r="B111" s="5" t="s">
        <v>5</v>
      </c>
      <c r="C111" s="5" t="s">
        <v>202</v>
      </c>
      <c r="D111" s="106" t="s">
        <v>267</v>
      </c>
      <c r="E111" s="105">
        <v>0</v>
      </c>
      <c r="F111" s="105">
        <v>0</v>
      </c>
      <c r="G111" s="105">
        <v>120</v>
      </c>
      <c r="H111" s="104" t="s">
        <v>236</v>
      </c>
      <c r="I111" s="28"/>
      <c r="J111" s="28"/>
      <c r="K111" s="9"/>
      <c r="L111" s="29"/>
    </row>
    <row r="112" spans="1:12" ht="24.95" customHeight="1" x14ac:dyDescent="0.25">
      <c r="A112" s="5">
        <v>3</v>
      </c>
      <c r="B112" s="5" t="s">
        <v>5</v>
      </c>
      <c r="C112" s="5" t="s">
        <v>241</v>
      </c>
      <c r="D112" s="104" t="s">
        <v>268</v>
      </c>
      <c r="E112" s="5">
        <v>0</v>
      </c>
      <c r="F112" s="5">
        <v>0</v>
      </c>
      <c r="G112" s="5">
        <v>37</v>
      </c>
      <c r="H112" s="104" t="s">
        <v>269</v>
      </c>
      <c r="I112" s="28"/>
      <c r="J112" s="28"/>
      <c r="K112" s="9"/>
      <c r="L112" s="29"/>
    </row>
    <row r="113" spans="1:12" ht="33" customHeight="1" x14ac:dyDescent="0.25">
      <c r="A113" s="5">
        <v>4</v>
      </c>
      <c r="B113" s="5" t="s">
        <v>10</v>
      </c>
      <c r="C113" s="104" t="s">
        <v>123</v>
      </c>
      <c r="D113" s="104" t="s">
        <v>270</v>
      </c>
      <c r="E113" s="5">
        <v>0</v>
      </c>
      <c r="F113" s="5">
        <v>0</v>
      </c>
      <c r="G113" s="5">
        <v>5</v>
      </c>
      <c r="H113" s="104" t="s">
        <v>271</v>
      </c>
      <c r="I113" s="28"/>
      <c r="J113" s="28"/>
      <c r="K113" s="9"/>
      <c r="L113" s="29"/>
    </row>
    <row r="114" spans="1:12" ht="42" customHeight="1" x14ac:dyDescent="0.25">
      <c r="A114" s="5">
        <v>5</v>
      </c>
      <c r="B114" s="5" t="s">
        <v>10</v>
      </c>
      <c r="C114" s="104" t="s">
        <v>123</v>
      </c>
      <c r="D114" s="104" t="s">
        <v>272</v>
      </c>
      <c r="E114" s="5">
        <v>0</v>
      </c>
      <c r="F114" s="5">
        <v>0</v>
      </c>
      <c r="G114" s="5">
        <v>6</v>
      </c>
      <c r="H114" s="104" t="s">
        <v>273</v>
      </c>
      <c r="I114" s="28"/>
      <c r="J114" s="28"/>
      <c r="K114" s="9"/>
      <c r="L114" s="29"/>
    </row>
    <row r="115" spans="1:12" ht="24.95" customHeight="1" x14ac:dyDescent="0.25">
      <c r="A115" s="5">
        <v>6</v>
      </c>
      <c r="B115" s="5" t="s">
        <v>10</v>
      </c>
      <c r="C115" s="104" t="s">
        <v>123</v>
      </c>
      <c r="D115" s="104" t="s">
        <v>274</v>
      </c>
      <c r="E115" s="5">
        <v>0</v>
      </c>
      <c r="F115" s="5">
        <v>0</v>
      </c>
      <c r="G115" s="5">
        <v>6</v>
      </c>
      <c r="H115" s="104" t="s">
        <v>275</v>
      </c>
      <c r="I115" s="28"/>
      <c r="J115" s="28"/>
      <c r="K115" s="9"/>
      <c r="L115" s="29"/>
    </row>
    <row r="116" spans="1:12" ht="24.95" customHeight="1" x14ac:dyDescent="0.25">
      <c r="A116" s="5">
        <v>7</v>
      </c>
      <c r="B116" s="5" t="s">
        <v>10</v>
      </c>
      <c r="C116" s="104" t="s">
        <v>123</v>
      </c>
      <c r="D116" s="104" t="s">
        <v>276</v>
      </c>
      <c r="E116" s="5">
        <v>0</v>
      </c>
      <c r="F116" s="5">
        <v>0</v>
      </c>
      <c r="G116" s="5">
        <v>3</v>
      </c>
      <c r="H116" s="104" t="s">
        <v>277</v>
      </c>
      <c r="I116" s="28"/>
      <c r="J116" s="28"/>
      <c r="K116" s="9"/>
      <c r="L116" s="29"/>
    </row>
    <row r="117" spans="1:12" ht="24.95" customHeight="1" x14ac:dyDescent="0.25">
      <c r="A117" s="5">
        <v>8</v>
      </c>
      <c r="B117" s="5" t="s">
        <v>10</v>
      </c>
      <c r="C117" s="104" t="s">
        <v>278</v>
      </c>
      <c r="D117" s="104" t="s">
        <v>279</v>
      </c>
      <c r="E117" s="5">
        <v>0</v>
      </c>
      <c r="F117" s="5">
        <v>0</v>
      </c>
      <c r="G117" s="5">
        <v>1</v>
      </c>
      <c r="H117" s="104" t="s">
        <v>218</v>
      </c>
      <c r="I117" s="28"/>
      <c r="J117" s="28"/>
      <c r="K117" s="9"/>
      <c r="L117" s="29"/>
    </row>
    <row r="118" spans="1:12" ht="24.95" customHeight="1" x14ac:dyDescent="0.25">
      <c r="A118" s="5">
        <v>9</v>
      </c>
      <c r="B118" s="5" t="s">
        <v>10</v>
      </c>
      <c r="C118" s="104" t="s">
        <v>278</v>
      </c>
      <c r="D118" s="104" t="s">
        <v>280</v>
      </c>
      <c r="E118" s="5">
        <v>0</v>
      </c>
      <c r="F118" s="5">
        <v>0</v>
      </c>
      <c r="G118" s="5">
        <v>1</v>
      </c>
      <c r="H118" s="104" t="s">
        <v>218</v>
      </c>
      <c r="I118" s="28"/>
      <c r="J118" s="28"/>
      <c r="K118" s="9"/>
      <c r="L118" s="29"/>
    </row>
    <row r="119" spans="1:12" ht="24.95" customHeight="1" x14ac:dyDescent="0.25">
      <c r="A119" s="5">
        <v>10</v>
      </c>
      <c r="B119" s="5" t="s">
        <v>10</v>
      </c>
      <c r="C119" s="104" t="s">
        <v>278</v>
      </c>
      <c r="D119" s="104" t="s">
        <v>281</v>
      </c>
      <c r="E119" s="5">
        <v>0</v>
      </c>
      <c r="F119" s="5">
        <v>0</v>
      </c>
      <c r="G119" s="5">
        <v>1</v>
      </c>
      <c r="H119" s="104" t="s">
        <v>218</v>
      </c>
      <c r="I119" s="29"/>
      <c r="J119" s="29"/>
      <c r="K119" s="29"/>
      <c r="L119" s="29"/>
    </row>
    <row r="120" spans="1:12" ht="24.95" customHeight="1" x14ac:dyDescent="0.25">
      <c r="A120" s="5">
        <v>11</v>
      </c>
      <c r="B120" s="5" t="s">
        <v>10</v>
      </c>
      <c r="C120" s="104" t="s">
        <v>278</v>
      </c>
      <c r="D120" s="104" t="s">
        <v>282</v>
      </c>
      <c r="E120" s="5">
        <v>0</v>
      </c>
      <c r="F120" s="5">
        <v>0</v>
      </c>
      <c r="G120" s="5">
        <v>1</v>
      </c>
      <c r="H120" s="104" t="s">
        <v>218</v>
      </c>
      <c r="I120" s="21"/>
      <c r="J120" s="21"/>
      <c r="K120" s="9"/>
      <c r="L120" s="29"/>
    </row>
    <row r="121" spans="1:12" ht="24.95" customHeight="1" x14ac:dyDescent="0.25">
      <c r="A121" s="5">
        <v>12</v>
      </c>
      <c r="B121" s="5" t="s">
        <v>10</v>
      </c>
      <c r="C121" s="104" t="s">
        <v>278</v>
      </c>
      <c r="D121" s="104" t="s">
        <v>283</v>
      </c>
      <c r="E121" s="5">
        <v>0</v>
      </c>
      <c r="F121" s="5">
        <v>0</v>
      </c>
      <c r="G121" s="5">
        <v>1</v>
      </c>
      <c r="H121" s="104" t="s">
        <v>218</v>
      </c>
      <c r="I121" s="21"/>
      <c r="J121" s="21"/>
      <c r="K121" s="9"/>
      <c r="L121" s="29"/>
    </row>
    <row r="122" spans="1:12" ht="24.95" customHeight="1" x14ac:dyDescent="0.25">
      <c r="A122" s="5">
        <v>13</v>
      </c>
      <c r="B122" s="5" t="s">
        <v>10</v>
      </c>
      <c r="C122" s="104" t="s">
        <v>278</v>
      </c>
      <c r="D122" s="104" t="s">
        <v>284</v>
      </c>
      <c r="E122" s="5">
        <v>0</v>
      </c>
      <c r="F122" s="5">
        <v>0</v>
      </c>
      <c r="G122" s="5">
        <v>15</v>
      </c>
      <c r="H122" s="104" t="s">
        <v>218</v>
      </c>
      <c r="I122" s="21"/>
      <c r="J122" s="21"/>
      <c r="K122" s="9"/>
      <c r="L122" s="29"/>
    </row>
    <row r="123" spans="1:12" ht="30.75" customHeight="1" x14ac:dyDescent="0.25">
      <c r="A123" s="107">
        <v>14</v>
      </c>
      <c r="B123" s="5" t="s">
        <v>10</v>
      </c>
      <c r="C123" s="104" t="s">
        <v>227</v>
      </c>
      <c r="D123" s="104" t="s">
        <v>285</v>
      </c>
      <c r="E123" s="5">
        <v>0</v>
      </c>
      <c r="F123" s="5">
        <v>0</v>
      </c>
      <c r="G123" s="5">
        <v>4</v>
      </c>
      <c r="H123" s="104" t="s">
        <v>286</v>
      </c>
      <c r="I123" s="21"/>
      <c r="J123" s="21"/>
      <c r="K123" s="9"/>
      <c r="L123" s="29"/>
    </row>
    <row r="124" spans="1:12" ht="36.75" customHeight="1" x14ac:dyDescent="0.25">
      <c r="A124" s="107">
        <v>15</v>
      </c>
      <c r="B124" s="5" t="s">
        <v>10</v>
      </c>
      <c r="C124" s="104" t="s">
        <v>227</v>
      </c>
      <c r="D124" s="104" t="s">
        <v>287</v>
      </c>
      <c r="E124" s="5">
        <v>0</v>
      </c>
      <c r="F124" s="5">
        <v>0</v>
      </c>
      <c r="G124" s="107">
        <v>1</v>
      </c>
      <c r="H124" s="104" t="s">
        <v>288</v>
      </c>
      <c r="I124" s="21"/>
      <c r="J124" s="21"/>
      <c r="K124" s="108"/>
      <c r="L124" s="29"/>
    </row>
    <row r="125" spans="1:12" ht="36.75" customHeight="1" x14ac:dyDescent="0.25">
      <c r="A125" s="63"/>
      <c r="B125" s="238" t="s">
        <v>330</v>
      </c>
      <c r="C125" s="238"/>
      <c r="D125" s="238"/>
      <c r="E125" s="63"/>
      <c r="F125" s="63"/>
      <c r="G125" s="65"/>
      <c r="H125" s="64"/>
      <c r="I125" s="21"/>
      <c r="J125" s="21"/>
      <c r="K125" s="108"/>
      <c r="L125" s="29"/>
    </row>
    <row r="126" spans="1:12" ht="24.95" customHeight="1" x14ac:dyDescent="0.25">
      <c r="A126" s="107">
        <v>1</v>
      </c>
      <c r="B126" s="5" t="s">
        <v>5</v>
      </c>
      <c r="C126" s="104" t="s">
        <v>289</v>
      </c>
      <c r="D126" s="104" t="s">
        <v>290</v>
      </c>
      <c r="E126" s="5">
        <v>0</v>
      </c>
      <c r="F126" s="5">
        <v>0</v>
      </c>
      <c r="G126" s="104">
        <v>34</v>
      </c>
      <c r="H126" s="104" t="s">
        <v>291</v>
      </c>
      <c r="I126" s="21"/>
      <c r="J126" s="21"/>
      <c r="K126" s="108"/>
      <c r="L126" s="29"/>
    </row>
    <row r="127" spans="1:12" ht="24.95" customHeight="1" x14ac:dyDescent="0.25">
      <c r="A127" s="107">
        <v>2</v>
      </c>
      <c r="B127" s="5" t="s">
        <v>10</v>
      </c>
      <c r="C127" s="104" t="s">
        <v>209</v>
      </c>
      <c r="D127" s="5" t="s">
        <v>292</v>
      </c>
      <c r="E127" s="5">
        <v>0</v>
      </c>
      <c r="F127" s="5">
        <v>0</v>
      </c>
      <c r="G127" s="104">
        <v>2</v>
      </c>
      <c r="H127" s="104" t="s">
        <v>213</v>
      </c>
      <c r="I127" s="21"/>
      <c r="J127" s="21"/>
      <c r="K127" s="108"/>
      <c r="L127" s="29"/>
    </row>
    <row r="128" spans="1:12" ht="24.95" customHeight="1" x14ac:dyDescent="0.25">
      <c r="A128" s="107">
        <v>3</v>
      </c>
      <c r="B128" s="5" t="s">
        <v>10</v>
      </c>
      <c r="C128" s="104" t="s">
        <v>209</v>
      </c>
      <c r="D128" s="5" t="s">
        <v>293</v>
      </c>
      <c r="E128" s="5">
        <v>0</v>
      </c>
      <c r="F128" s="5">
        <v>0</v>
      </c>
      <c r="G128" s="104">
        <v>2</v>
      </c>
      <c r="H128" s="104" t="s">
        <v>211</v>
      </c>
      <c r="I128" s="21"/>
      <c r="J128" s="21"/>
      <c r="K128" s="109"/>
      <c r="L128" s="29"/>
    </row>
    <row r="129" spans="1:12" ht="24.95" customHeight="1" x14ac:dyDescent="0.25">
      <c r="A129" s="107">
        <v>4</v>
      </c>
      <c r="B129" s="5" t="s">
        <v>10</v>
      </c>
      <c r="C129" s="104" t="s">
        <v>209</v>
      </c>
      <c r="D129" s="5" t="s">
        <v>294</v>
      </c>
      <c r="E129" s="5">
        <v>0</v>
      </c>
      <c r="F129" s="5">
        <v>0</v>
      </c>
      <c r="G129" s="104">
        <v>2</v>
      </c>
      <c r="H129" s="104" t="s">
        <v>295</v>
      </c>
      <c r="I129" s="29"/>
      <c r="J129" s="29"/>
      <c r="K129" s="29"/>
      <c r="L129" s="29"/>
    </row>
    <row r="130" spans="1:12" ht="24.95" customHeight="1" x14ac:dyDescent="0.25">
      <c r="A130" s="107">
        <v>5</v>
      </c>
      <c r="B130" s="5" t="s">
        <v>10</v>
      </c>
      <c r="C130" s="104" t="s">
        <v>249</v>
      </c>
      <c r="D130" s="104" t="s">
        <v>296</v>
      </c>
      <c r="E130" s="5">
        <v>0</v>
      </c>
      <c r="F130" s="5">
        <v>0</v>
      </c>
      <c r="G130" s="5">
        <v>2</v>
      </c>
      <c r="H130" s="104" t="s">
        <v>297</v>
      </c>
      <c r="I130" s="28"/>
      <c r="J130" s="28"/>
      <c r="K130" s="9"/>
      <c r="L130" s="29"/>
    </row>
    <row r="131" spans="1:12" ht="24.95" customHeight="1" x14ac:dyDescent="0.25">
      <c r="A131" s="107">
        <v>6</v>
      </c>
      <c r="B131" s="5" t="s">
        <v>10</v>
      </c>
      <c r="C131" s="104" t="s">
        <v>216</v>
      </c>
      <c r="D131" s="104" t="s">
        <v>298</v>
      </c>
      <c r="E131" s="5">
        <v>0</v>
      </c>
      <c r="F131" s="5">
        <v>0</v>
      </c>
      <c r="G131" s="5">
        <v>1</v>
      </c>
      <c r="H131" s="104" t="s">
        <v>224</v>
      </c>
      <c r="I131" s="21"/>
      <c r="J131" s="21"/>
      <c r="K131" s="9"/>
      <c r="L131" s="29"/>
    </row>
    <row r="132" spans="1:12" ht="24.95" customHeight="1" x14ac:dyDescent="0.25">
      <c r="A132" s="110">
        <v>7</v>
      </c>
      <c r="B132" s="5" t="s">
        <v>10</v>
      </c>
      <c r="C132" s="104" t="s">
        <v>216</v>
      </c>
      <c r="D132" s="104" t="s">
        <v>299</v>
      </c>
      <c r="E132" s="5">
        <v>0</v>
      </c>
      <c r="F132" s="5">
        <v>0</v>
      </c>
      <c r="G132" s="5">
        <v>1</v>
      </c>
      <c r="H132" s="104" t="s">
        <v>224</v>
      </c>
      <c r="I132" s="21"/>
      <c r="J132" s="21"/>
      <c r="K132" s="9"/>
      <c r="L132" s="29"/>
    </row>
    <row r="133" spans="1:12" ht="24.95" customHeight="1" x14ac:dyDescent="0.25">
      <c r="A133" s="110">
        <v>8</v>
      </c>
      <c r="B133" s="5" t="s">
        <v>10</v>
      </c>
      <c r="C133" s="104" t="s">
        <v>249</v>
      </c>
      <c r="D133" s="104" t="s">
        <v>300</v>
      </c>
      <c r="E133" s="5">
        <v>0</v>
      </c>
      <c r="F133" s="5">
        <v>0</v>
      </c>
      <c r="G133" s="5">
        <v>2</v>
      </c>
      <c r="H133" s="104" t="s">
        <v>301</v>
      </c>
      <c r="I133" s="30"/>
      <c r="J133" s="30"/>
      <c r="K133" s="9"/>
      <c r="L133" s="29"/>
    </row>
    <row r="134" spans="1:12" ht="24.95" customHeight="1" x14ac:dyDescent="0.25">
      <c r="A134" s="110">
        <v>9</v>
      </c>
      <c r="B134" s="5" t="s">
        <v>10</v>
      </c>
      <c r="C134" s="104" t="s">
        <v>216</v>
      </c>
      <c r="D134" s="104" t="s">
        <v>302</v>
      </c>
      <c r="E134" s="5">
        <v>0</v>
      </c>
      <c r="F134" s="5">
        <v>0</v>
      </c>
      <c r="G134" s="5">
        <v>1</v>
      </c>
      <c r="H134" s="104" t="s">
        <v>224</v>
      </c>
      <c r="I134" s="21"/>
      <c r="J134" s="21"/>
      <c r="K134" s="9"/>
      <c r="L134" s="29"/>
    </row>
    <row r="135" spans="1:12" ht="24.95" customHeight="1" x14ac:dyDescent="0.25">
      <c r="A135" s="110">
        <v>10</v>
      </c>
      <c r="B135" s="5" t="s">
        <v>10</v>
      </c>
      <c r="C135" s="104" t="s">
        <v>216</v>
      </c>
      <c r="D135" s="104" t="s">
        <v>303</v>
      </c>
      <c r="E135" s="5">
        <v>0</v>
      </c>
      <c r="F135" s="5">
        <v>0</v>
      </c>
      <c r="G135" s="5">
        <v>1</v>
      </c>
      <c r="H135" s="104" t="s">
        <v>224</v>
      </c>
      <c r="I135" s="21"/>
      <c r="J135" s="21"/>
      <c r="K135" s="9"/>
      <c r="L135" s="29"/>
    </row>
    <row r="136" spans="1:12" ht="15" customHeight="1" x14ac:dyDescent="0.25">
      <c r="A136" s="110">
        <v>11</v>
      </c>
      <c r="B136" s="5" t="s">
        <v>10</v>
      </c>
      <c r="C136" s="107" t="s">
        <v>249</v>
      </c>
      <c r="D136" s="104" t="s">
        <v>304</v>
      </c>
      <c r="E136" s="5">
        <v>0</v>
      </c>
      <c r="F136" s="5">
        <v>0</v>
      </c>
      <c r="G136" s="107">
        <v>2</v>
      </c>
      <c r="H136" s="104" t="s">
        <v>305</v>
      </c>
      <c r="I136" s="21"/>
      <c r="J136" s="21"/>
      <c r="K136" s="9"/>
      <c r="L136" s="29"/>
    </row>
    <row r="137" spans="1:12" ht="15" customHeight="1" x14ac:dyDescent="0.25">
      <c r="A137" s="110">
        <v>12</v>
      </c>
      <c r="B137" s="5" t="s">
        <v>10</v>
      </c>
      <c r="C137" s="110" t="s">
        <v>306</v>
      </c>
      <c r="D137" s="104" t="s">
        <v>307</v>
      </c>
      <c r="E137" s="5">
        <v>0</v>
      </c>
      <c r="F137" s="5">
        <v>0</v>
      </c>
      <c r="G137" s="111">
        <v>2</v>
      </c>
      <c r="H137" s="104" t="s">
        <v>308</v>
      </c>
      <c r="I137" s="21"/>
      <c r="J137" s="21"/>
      <c r="K137" s="9"/>
      <c r="L137" s="29"/>
    </row>
    <row r="138" spans="1:12" ht="15" customHeight="1" x14ac:dyDescent="0.25">
      <c r="A138" s="110">
        <v>13</v>
      </c>
      <c r="B138" s="5" t="s">
        <v>10</v>
      </c>
      <c r="C138" s="107" t="s">
        <v>227</v>
      </c>
      <c r="D138" s="104" t="s">
        <v>309</v>
      </c>
      <c r="E138" s="5">
        <v>0</v>
      </c>
      <c r="F138" s="5">
        <v>0</v>
      </c>
      <c r="G138" s="111">
        <v>2</v>
      </c>
      <c r="H138" s="104" t="s">
        <v>310</v>
      </c>
      <c r="I138" s="21"/>
      <c r="J138" s="21"/>
      <c r="K138" s="9"/>
      <c r="L138" s="29"/>
    </row>
    <row r="139" spans="1:12" ht="15" customHeight="1" x14ac:dyDescent="0.25">
      <c r="A139" s="110">
        <v>14</v>
      </c>
      <c r="B139" s="107" t="s">
        <v>15</v>
      </c>
      <c r="C139" s="104" t="s">
        <v>311</v>
      </c>
      <c r="D139" s="104" t="s">
        <v>312</v>
      </c>
      <c r="E139" s="5">
        <v>0</v>
      </c>
      <c r="F139" s="5">
        <v>0</v>
      </c>
      <c r="G139" s="5">
        <v>1</v>
      </c>
      <c r="H139" s="104" t="s">
        <v>313</v>
      </c>
      <c r="I139" s="21"/>
      <c r="J139" s="21"/>
      <c r="K139" s="9"/>
      <c r="L139" s="29"/>
    </row>
    <row r="140" spans="1:12" ht="15" customHeight="1" x14ac:dyDescent="0.25">
      <c r="A140" s="110">
        <v>15</v>
      </c>
      <c r="B140" s="107" t="s">
        <v>15</v>
      </c>
      <c r="C140" s="104" t="s">
        <v>314</v>
      </c>
      <c r="D140" s="104" t="s">
        <v>315</v>
      </c>
      <c r="E140" s="5">
        <v>0</v>
      </c>
      <c r="F140" s="5">
        <v>0</v>
      </c>
      <c r="G140" s="5">
        <v>5</v>
      </c>
      <c r="H140" s="104" t="s">
        <v>316</v>
      </c>
      <c r="I140" s="21"/>
      <c r="J140" s="21"/>
      <c r="K140" s="9"/>
      <c r="L140" s="29"/>
    </row>
    <row r="141" spans="1:12" ht="15" customHeight="1" x14ac:dyDescent="0.25">
      <c r="A141" s="110">
        <v>16</v>
      </c>
      <c r="B141" s="107" t="s">
        <v>15</v>
      </c>
      <c r="C141" s="104" t="s">
        <v>317</v>
      </c>
      <c r="D141" s="104" t="s">
        <v>318</v>
      </c>
      <c r="E141" s="5">
        <v>0</v>
      </c>
      <c r="F141" s="5">
        <v>0</v>
      </c>
      <c r="G141" s="5">
        <v>2</v>
      </c>
      <c r="H141" s="104" t="s">
        <v>319</v>
      </c>
      <c r="I141" s="21"/>
      <c r="J141" s="21"/>
      <c r="K141" s="9"/>
      <c r="L141" s="29"/>
    </row>
    <row r="142" spans="1:12" ht="15" customHeight="1" x14ac:dyDescent="0.25">
      <c r="A142" s="110">
        <v>17</v>
      </c>
      <c r="B142" s="107" t="s">
        <v>15</v>
      </c>
      <c r="C142" s="104" t="s">
        <v>320</v>
      </c>
      <c r="D142" s="104" t="s">
        <v>321</v>
      </c>
      <c r="E142" s="5">
        <v>0</v>
      </c>
      <c r="F142" s="5">
        <v>0</v>
      </c>
      <c r="G142" s="5">
        <v>1</v>
      </c>
      <c r="H142" s="104" t="s">
        <v>322</v>
      </c>
      <c r="I142" s="21"/>
      <c r="J142" s="21"/>
      <c r="K142" s="9"/>
      <c r="L142" s="29"/>
    </row>
    <row r="143" spans="1:12" s="22" customFormat="1" ht="15" customHeight="1" x14ac:dyDescent="0.25">
      <c r="A143" s="66"/>
      <c r="B143" s="239" t="s">
        <v>331</v>
      </c>
      <c r="C143" s="239"/>
      <c r="D143" s="9"/>
      <c r="E143" s="8"/>
      <c r="F143" s="8"/>
      <c r="G143" s="8"/>
      <c r="H143" s="9"/>
      <c r="I143" s="21"/>
      <c r="J143" s="21"/>
      <c r="K143" s="9"/>
      <c r="L143" s="29"/>
    </row>
    <row r="144" spans="1:12" s="22" customFormat="1" ht="15" customHeight="1" x14ac:dyDescent="0.25">
      <c r="A144" s="5">
        <v>1</v>
      </c>
      <c r="B144" s="5" t="s">
        <v>5</v>
      </c>
      <c r="C144" s="5" t="s">
        <v>202</v>
      </c>
      <c r="D144" s="104" t="s">
        <v>323</v>
      </c>
      <c r="E144" s="5">
        <v>0</v>
      </c>
      <c r="F144" s="5">
        <v>0</v>
      </c>
      <c r="G144" s="5">
        <v>8</v>
      </c>
      <c r="H144" s="104" t="s">
        <v>236</v>
      </c>
      <c r="I144" s="21"/>
      <c r="J144" s="21"/>
      <c r="K144" s="9"/>
      <c r="L144" s="29"/>
    </row>
    <row r="145" spans="1:13" s="22" customFormat="1" ht="15" customHeight="1" x14ac:dyDescent="0.25">
      <c r="A145" s="5">
        <v>2</v>
      </c>
      <c r="B145" s="5" t="s">
        <v>16</v>
      </c>
      <c r="C145" s="5" t="s">
        <v>227</v>
      </c>
      <c r="D145" s="5" t="s">
        <v>324</v>
      </c>
      <c r="E145" s="5">
        <v>0</v>
      </c>
      <c r="F145" s="5">
        <v>0</v>
      </c>
      <c r="G145" s="5">
        <v>5</v>
      </c>
      <c r="H145" s="104" t="s">
        <v>325</v>
      </c>
      <c r="I145" s="21"/>
      <c r="J145" s="21"/>
      <c r="K145" s="9"/>
      <c r="L145" s="29"/>
    </row>
    <row r="146" spans="1:13" ht="15" customHeight="1" x14ac:dyDescent="0.25">
      <c r="A146" s="66"/>
      <c r="B146" s="67"/>
      <c r="C146" s="9"/>
      <c r="D146" s="9"/>
      <c r="E146" s="8"/>
      <c r="F146" s="8"/>
      <c r="G146" s="8"/>
      <c r="H146" s="9"/>
      <c r="I146" s="21"/>
      <c r="J146" s="21"/>
      <c r="K146" s="9"/>
      <c r="L146" s="29"/>
    </row>
    <row r="147" spans="1:13" ht="15" customHeight="1" x14ac:dyDescent="0.25">
      <c r="A147" s="66"/>
      <c r="B147" s="67"/>
      <c r="C147" s="9"/>
      <c r="D147" s="9"/>
      <c r="E147" s="8"/>
      <c r="F147" s="8"/>
      <c r="G147" s="8"/>
      <c r="H147" s="9"/>
      <c r="I147" s="21"/>
      <c r="J147" s="21"/>
      <c r="K147" s="9"/>
      <c r="L147" s="29"/>
    </row>
    <row r="148" spans="1:13" ht="36" customHeight="1" x14ac:dyDescent="0.25">
      <c r="A148" s="22"/>
      <c r="B148" s="146" t="s">
        <v>17</v>
      </c>
      <c r="C148" s="146"/>
      <c r="D148" s="146"/>
      <c r="E148" s="146"/>
      <c r="F148" s="146"/>
      <c r="G148" s="146"/>
      <c r="H148" s="146"/>
      <c r="I148" s="146"/>
      <c r="J148" s="146"/>
      <c r="K148" s="22"/>
      <c r="L148" s="22"/>
      <c r="M148" s="22"/>
    </row>
    <row r="149" spans="1:13" x14ac:dyDescent="0.25">
      <c r="A149" s="22"/>
      <c r="B149" s="22"/>
      <c r="C149" s="56"/>
      <c r="D149" s="22"/>
      <c r="E149" s="22"/>
      <c r="F149" s="22"/>
      <c r="G149" s="22"/>
      <c r="H149" s="22"/>
      <c r="I149" s="22"/>
      <c r="J149" s="22"/>
      <c r="K149" s="22"/>
      <c r="L149" s="22"/>
      <c r="M149" s="22"/>
    </row>
    <row r="150" spans="1:13" ht="15" customHeight="1" x14ac:dyDescent="0.25">
      <c r="A150" s="146" t="s">
        <v>39</v>
      </c>
      <c r="B150" s="146"/>
      <c r="C150" s="146"/>
      <c r="D150" s="146"/>
      <c r="E150" s="146"/>
      <c r="F150" s="146"/>
      <c r="G150" s="146"/>
      <c r="H150" s="146"/>
      <c r="I150" s="146"/>
      <c r="J150" s="146"/>
      <c r="K150" s="22"/>
      <c r="L150" s="22"/>
      <c r="M150" s="22"/>
    </row>
    <row r="151" spans="1:13" x14ac:dyDescent="0.25">
      <c r="A151" s="112"/>
      <c r="B151" s="113" t="s">
        <v>193</v>
      </c>
      <c r="C151" s="113"/>
      <c r="D151" s="113"/>
      <c r="E151" s="16"/>
      <c r="F151" s="16"/>
      <c r="G151" s="16"/>
      <c r="H151" s="16"/>
      <c r="I151" s="22"/>
      <c r="J151" s="22"/>
      <c r="K151" s="22"/>
      <c r="L151" s="22"/>
      <c r="M151" s="22"/>
    </row>
    <row r="152" spans="1:13" ht="15.75" customHeight="1" x14ac:dyDescent="0.25">
      <c r="A152" s="225" t="s">
        <v>18</v>
      </c>
      <c r="B152" s="225"/>
      <c r="C152" s="225"/>
      <c r="D152" s="225"/>
      <c r="E152" s="225"/>
      <c r="F152" s="225"/>
      <c r="G152" s="225"/>
      <c r="H152" s="225"/>
      <c r="I152" s="225"/>
      <c r="J152" s="225"/>
      <c r="K152" s="225"/>
      <c r="L152" s="22"/>
      <c r="M152" s="22"/>
    </row>
    <row r="153" spans="1:13" ht="12" customHeight="1" x14ac:dyDescent="0.25">
      <c r="A153" s="22"/>
      <c r="B153" s="22"/>
      <c r="C153" s="56"/>
      <c r="D153" s="22"/>
      <c r="E153" s="22"/>
      <c r="F153" s="22"/>
      <c r="G153" s="22"/>
      <c r="H153" s="22"/>
      <c r="I153" s="12" t="s">
        <v>19</v>
      </c>
      <c r="J153" s="12"/>
      <c r="K153" s="22"/>
      <c r="L153" s="22"/>
      <c r="M153" s="22"/>
    </row>
    <row r="154" spans="1:13" ht="36.75" customHeight="1" x14ac:dyDescent="0.25">
      <c r="A154" s="22"/>
      <c r="B154" s="190" t="s">
        <v>20</v>
      </c>
      <c r="C154" s="190" t="s">
        <v>106</v>
      </c>
      <c r="D154" s="190"/>
      <c r="E154" s="190"/>
      <c r="F154" s="190" t="s">
        <v>125</v>
      </c>
      <c r="G154" s="190"/>
      <c r="H154" s="190"/>
      <c r="I154" s="190"/>
      <c r="J154" s="22"/>
      <c r="K154" s="22"/>
      <c r="L154" s="22"/>
      <c r="M154" s="22"/>
    </row>
    <row r="155" spans="1:13" ht="84.75" customHeight="1" x14ac:dyDescent="0.25">
      <c r="A155" s="22"/>
      <c r="B155" s="190"/>
      <c r="C155" s="74" t="s">
        <v>21</v>
      </c>
      <c r="D155" s="74" t="s">
        <v>22</v>
      </c>
      <c r="E155" s="74" t="s">
        <v>23</v>
      </c>
      <c r="F155" s="221" t="s">
        <v>21</v>
      </c>
      <c r="G155" s="222"/>
      <c r="H155" s="74" t="s">
        <v>22</v>
      </c>
      <c r="I155" s="74" t="s">
        <v>36</v>
      </c>
      <c r="J155" s="22"/>
      <c r="K155" s="22"/>
      <c r="L155" s="22"/>
      <c r="M155" s="22"/>
    </row>
    <row r="156" spans="1:13" ht="27.75" customHeight="1" x14ac:dyDescent="0.25">
      <c r="A156" s="22"/>
      <c r="B156" s="72" t="s">
        <v>24</v>
      </c>
      <c r="C156" s="72">
        <v>2</v>
      </c>
      <c r="D156" s="72">
        <v>8</v>
      </c>
      <c r="E156" s="72">
        <v>0</v>
      </c>
      <c r="F156" s="223">
        <v>6</v>
      </c>
      <c r="G156" s="224"/>
      <c r="H156" s="72">
        <v>24</v>
      </c>
      <c r="I156" s="72">
        <v>0</v>
      </c>
      <c r="J156" s="22"/>
      <c r="K156" s="22"/>
      <c r="L156" s="22"/>
      <c r="M156" s="22"/>
    </row>
    <row r="157" spans="1:13" ht="17.25" customHeight="1" x14ac:dyDescent="0.25">
      <c r="A157" s="22"/>
      <c r="B157" s="72" t="s">
        <v>25</v>
      </c>
      <c r="C157" s="72">
        <v>3</v>
      </c>
      <c r="D157" s="72">
        <v>12</v>
      </c>
      <c r="E157" s="72">
        <v>0</v>
      </c>
      <c r="F157" s="223">
        <v>2</v>
      </c>
      <c r="G157" s="224"/>
      <c r="H157" s="72">
        <v>8</v>
      </c>
      <c r="I157" s="72">
        <v>0</v>
      </c>
      <c r="J157" s="22"/>
      <c r="K157" s="22"/>
      <c r="L157" s="22"/>
      <c r="M157" s="22"/>
    </row>
    <row r="158" spans="1:13" x14ac:dyDescent="0.25">
      <c r="A158" s="22"/>
      <c r="B158" s="72" t="s">
        <v>26</v>
      </c>
      <c r="C158" s="72">
        <v>9</v>
      </c>
      <c r="D158" s="72">
        <v>36</v>
      </c>
      <c r="E158" s="72">
        <v>3</v>
      </c>
      <c r="F158" s="223">
        <v>3</v>
      </c>
      <c r="G158" s="224"/>
      <c r="H158" s="72">
        <v>12</v>
      </c>
      <c r="I158" s="72">
        <v>0</v>
      </c>
      <c r="J158" s="22"/>
      <c r="K158" s="22"/>
      <c r="L158" s="22"/>
      <c r="M158" s="22"/>
    </row>
    <row r="159" spans="1:13" x14ac:dyDescent="0.25">
      <c r="A159" s="22"/>
      <c r="B159" s="72" t="s">
        <v>27</v>
      </c>
      <c r="C159" s="72">
        <v>0</v>
      </c>
      <c r="D159" s="72">
        <v>0</v>
      </c>
      <c r="E159" s="72">
        <v>0</v>
      </c>
      <c r="F159" s="223">
        <v>1</v>
      </c>
      <c r="G159" s="224"/>
      <c r="H159" s="72">
        <v>4</v>
      </c>
      <c r="I159" s="72">
        <v>0</v>
      </c>
      <c r="J159" s="22"/>
      <c r="K159" s="22"/>
      <c r="L159" s="22"/>
      <c r="M159" s="22"/>
    </row>
    <row r="160" spans="1:13" x14ac:dyDescent="0.25">
      <c r="A160" s="22"/>
      <c r="B160" s="74" t="s">
        <v>28</v>
      </c>
      <c r="C160" s="74">
        <v>14</v>
      </c>
      <c r="D160" s="74">
        <v>56</v>
      </c>
      <c r="E160" s="74">
        <v>0</v>
      </c>
      <c r="F160" s="221">
        <f>SUM(F156:F159)</f>
        <v>12</v>
      </c>
      <c r="G160" s="222"/>
      <c r="H160" s="74">
        <f>SUM(H156:H159)</f>
        <v>48</v>
      </c>
      <c r="I160" s="74">
        <f>SUM(I156:I159)</f>
        <v>0</v>
      </c>
      <c r="J160" s="22"/>
      <c r="K160" s="22"/>
      <c r="L160" s="22"/>
      <c r="M160" s="22"/>
    </row>
    <row r="161" spans="1:13" x14ac:dyDescent="0.25">
      <c r="A161" s="22"/>
      <c r="B161" s="74" t="s">
        <v>33</v>
      </c>
      <c r="C161" s="190">
        <v>0</v>
      </c>
      <c r="D161" s="190"/>
      <c r="E161" s="190"/>
      <c r="F161" s="190">
        <v>0</v>
      </c>
      <c r="G161" s="190"/>
      <c r="H161" s="190"/>
      <c r="I161" s="190"/>
      <c r="J161" s="22"/>
      <c r="K161" s="22"/>
      <c r="L161" s="22"/>
      <c r="M161" s="22"/>
    </row>
    <row r="162" spans="1:13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</row>
    <row r="163" spans="1:13" ht="32.25" customHeight="1" x14ac:dyDescent="0.25">
      <c r="A163" s="164" t="s">
        <v>126</v>
      </c>
      <c r="B163" s="164"/>
      <c r="C163" s="164"/>
      <c r="D163" s="164"/>
      <c r="E163" s="164"/>
      <c r="F163" s="164"/>
      <c r="G163" s="164"/>
      <c r="H163" s="164"/>
      <c r="I163" s="164"/>
      <c r="J163" s="164"/>
      <c r="K163" s="164"/>
      <c r="L163" s="22"/>
      <c r="M163" s="22"/>
    </row>
    <row r="164" spans="1:13" ht="17.25" customHeight="1" x14ac:dyDescent="0.25">
      <c r="A164" s="22"/>
      <c r="B164" s="22"/>
      <c r="C164" s="22"/>
      <c r="D164" s="22"/>
      <c r="E164" s="22"/>
      <c r="F164" s="22"/>
      <c r="G164" s="22"/>
      <c r="H164" s="181" t="s">
        <v>37</v>
      </c>
      <c r="I164" s="181"/>
      <c r="J164" s="22"/>
      <c r="K164" s="22"/>
      <c r="L164" s="22"/>
      <c r="M164" s="22"/>
    </row>
    <row r="165" spans="1:13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</row>
    <row r="166" spans="1:13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</row>
    <row r="167" spans="1:13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</row>
    <row r="168" spans="1:13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</row>
    <row r="169" spans="1:13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</row>
    <row r="170" spans="1:13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</row>
    <row r="171" spans="1:13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</row>
    <row r="172" spans="1:13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</row>
    <row r="173" spans="1:13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</row>
    <row r="174" spans="1:13" x14ac:dyDescent="0.2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</row>
    <row r="175" spans="1:13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</row>
    <row r="176" spans="1:13" x14ac:dyDescent="0.2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</row>
    <row r="177" spans="1:13" x14ac:dyDescent="0.2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</row>
    <row r="178" spans="1:13" ht="26.25" customHeight="1" x14ac:dyDescent="0.25">
      <c r="A178" s="23"/>
      <c r="B178" s="23"/>
      <c r="C178" s="240" t="s">
        <v>38</v>
      </c>
      <c r="D178" s="240"/>
      <c r="E178" s="240"/>
      <c r="F178" s="23"/>
      <c r="G178" s="23"/>
      <c r="H178" s="23"/>
      <c r="I178" s="23"/>
      <c r="J178" s="23"/>
      <c r="K178" s="23"/>
      <c r="L178" s="22"/>
      <c r="M178" s="22"/>
    </row>
    <row r="179" spans="1:13" ht="42" customHeight="1" x14ac:dyDescent="0.25">
      <c r="A179" s="215" t="s">
        <v>188</v>
      </c>
      <c r="B179" s="215"/>
      <c r="C179" s="215"/>
      <c r="D179" s="215"/>
      <c r="E179" s="215"/>
      <c r="F179" s="215"/>
      <c r="G179" s="215"/>
      <c r="H179" s="215"/>
      <c r="I179" s="215"/>
      <c r="J179" s="215"/>
      <c r="K179" s="215"/>
      <c r="L179" s="22"/>
      <c r="M179" s="22"/>
    </row>
    <row r="180" spans="1:13" x14ac:dyDescent="0.25">
      <c r="A180" s="23"/>
      <c r="B180" s="114"/>
      <c r="C180" s="23"/>
      <c r="D180" s="23"/>
      <c r="E180" s="23"/>
      <c r="F180" s="23"/>
      <c r="G180" s="23"/>
      <c r="H180" s="23"/>
      <c r="I180" s="23"/>
      <c r="J180" s="23"/>
      <c r="K180" s="23"/>
      <c r="L180" s="22"/>
      <c r="M180" s="22"/>
    </row>
    <row r="181" spans="1:13" x14ac:dyDescent="0.25">
      <c r="A181" s="23"/>
      <c r="B181" s="115" t="s">
        <v>43</v>
      </c>
      <c r="C181" s="23"/>
      <c r="D181" s="23"/>
      <c r="E181" s="23"/>
      <c r="F181" s="23"/>
      <c r="G181" s="23"/>
      <c r="H181" s="23"/>
      <c r="I181" s="23"/>
      <c r="J181" s="23"/>
      <c r="K181" s="23"/>
      <c r="L181" s="22"/>
      <c r="M181" s="22"/>
    </row>
    <row r="182" spans="1:13" ht="15.75" customHeight="1" x14ac:dyDescent="0.25">
      <c r="A182" s="23"/>
      <c r="B182" s="23"/>
      <c r="C182" s="23"/>
      <c r="D182" s="23"/>
      <c r="E182" s="23"/>
      <c r="F182" s="23"/>
      <c r="G182" s="23"/>
      <c r="H182" s="23"/>
      <c r="I182" s="23"/>
      <c r="J182" s="116" t="s">
        <v>44</v>
      </c>
      <c r="K182" s="23"/>
      <c r="L182" s="22"/>
      <c r="M182" s="22"/>
    </row>
    <row r="183" spans="1:13" ht="15.75" customHeight="1" x14ac:dyDescent="0.25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2"/>
      <c r="M183" s="22"/>
    </row>
    <row r="184" spans="1:13" ht="15.75" customHeight="1" x14ac:dyDescent="0.25">
      <c r="A184" s="23"/>
      <c r="B184" s="229" t="s">
        <v>40</v>
      </c>
      <c r="C184" s="191" t="s">
        <v>108</v>
      </c>
      <c r="D184" s="192"/>
      <c r="E184" s="191" t="s">
        <v>109</v>
      </c>
      <c r="F184" s="192"/>
      <c r="G184" s="229" t="s">
        <v>41</v>
      </c>
      <c r="H184" s="229"/>
      <c r="I184" s="191" t="s">
        <v>42</v>
      </c>
      <c r="J184" s="235"/>
      <c r="K184" s="192"/>
      <c r="L184" s="23"/>
      <c r="M184" s="22"/>
    </row>
    <row r="185" spans="1:13" ht="34.5" customHeight="1" x14ac:dyDescent="0.25">
      <c r="A185" s="23"/>
      <c r="B185" s="229"/>
      <c r="C185" s="193"/>
      <c r="D185" s="194"/>
      <c r="E185" s="193"/>
      <c r="F185" s="194"/>
      <c r="G185" s="229"/>
      <c r="H185" s="229"/>
      <c r="I185" s="193"/>
      <c r="J185" s="236"/>
      <c r="K185" s="194"/>
      <c r="L185" s="23"/>
      <c r="M185" s="22"/>
    </row>
    <row r="186" spans="1:13" x14ac:dyDescent="0.25">
      <c r="A186" s="23"/>
      <c r="B186" s="229"/>
      <c r="C186" s="117" t="s">
        <v>106</v>
      </c>
      <c r="D186" s="118" t="s">
        <v>125</v>
      </c>
      <c r="E186" s="119" t="s">
        <v>106</v>
      </c>
      <c r="F186" s="119" t="s">
        <v>125</v>
      </c>
      <c r="G186" s="31" t="s">
        <v>107</v>
      </c>
      <c r="H186" s="31" t="s">
        <v>128</v>
      </c>
      <c r="I186" s="219" t="s">
        <v>107</v>
      </c>
      <c r="J186" s="220"/>
      <c r="K186" s="68" t="s">
        <v>128</v>
      </c>
      <c r="L186" s="23"/>
      <c r="M186" s="22"/>
    </row>
    <row r="187" spans="1:13" x14ac:dyDescent="0.25">
      <c r="A187" s="23"/>
      <c r="B187" s="120" t="s">
        <v>5</v>
      </c>
      <c r="C187" s="121">
        <v>5</v>
      </c>
      <c r="D187" s="121">
        <v>34</v>
      </c>
      <c r="E187" s="121">
        <v>0</v>
      </c>
      <c r="F187" s="121">
        <v>0</v>
      </c>
      <c r="G187" s="5">
        <v>289</v>
      </c>
      <c r="H187" s="5">
        <v>233</v>
      </c>
      <c r="I187" s="226">
        <v>150</v>
      </c>
      <c r="J187" s="227"/>
      <c r="K187" s="121">
        <v>117</v>
      </c>
      <c r="L187" s="8"/>
      <c r="M187" s="22"/>
    </row>
    <row r="188" spans="1:13" x14ac:dyDescent="0.25">
      <c r="A188" s="23"/>
      <c r="B188" s="120" t="s">
        <v>10</v>
      </c>
      <c r="C188" s="121">
        <v>4</v>
      </c>
      <c r="D188" s="121">
        <v>20</v>
      </c>
      <c r="E188" s="121">
        <v>0</v>
      </c>
      <c r="F188" s="121">
        <v>0</v>
      </c>
      <c r="G188" s="5">
        <v>16</v>
      </c>
      <c r="H188" s="5">
        <v>30</v>
      </c>
      <c r="I188" s="217">
        <v>32</v>
      </c>
      <c r="J188" s="218"/>
      <c r="K188" s="121">
        <v>82</v>
      </c>
      <c r="L188" s="8"/>
      <c r="M188" s="22"/>
    </row>
    <row r="189" spans="1:13" ht="22.5" customHeight="1" x14ac:dyDescent="0.25">
      <c r="A189" s="23"/>
      <c r="B189" s="120" t="s">
        <v>13</v>
      </c>
      <c r="C189" s="121">
        <v>0</v>
      </c>
      <c r="D189" s="121">
        <v>0</v>
      </c>
      <c r="E189" s="121">
        <v>0</v>
      </c>
      <c r="F189" s="121">
        <v>0</v>
      </c>
      <c r="G189" s="5">
        <v>0</v>
      </c>
      <c r="H189" s="5">
        <v>0</v>
      </c>
      <c r="I189" s="217">
        <v>0</v>
      </c>
      <c r="J189" s="218"/>
      <c r="K189" s="121">
        <v>0</v>
      </c>
      <c r="L189" s="8"/>
      <c r="M189" s="22"/>
    </row>
    <row r="190" spans="1:13" x14ac:dyDescent="0.25">
      <c r="A190" s="23"/>
      <c r="B190" s="120" t="s">
        <v>15</v>
      </c>
      <c r="C190" s="121">
        <v>13</v>
      </c>
      <c r="D190" s="121">
        <v>9</v>
      </c>
      <c r="E190" s="121">
        <v>0</v>
      </c>
      <c r="F190" s="121">
        <v>0</v>
      </c>
      <c r="G190" s="5">
        <v>30</v>
      </c>
      <c r="H190" s="5">
        <v>20</v>
      </c>
      <c r="I190" s="217">
        <v>50</v>
      </c>
      <c r="J190" s="218"/>
      <c r="K190" s="121">
        <v>23</v>
      </c>
      <c r="L190" s="8"/>
      <c r="M190" s="22"/>
    </row>
    <row r="191" spans="1:13" x14ac:dyDescent="0.25">
      <c r="A191" s="23"/>
      <c r="B191" s="120" t="s">
        <v>16</v>
      </c>
      <c r="C191" s="121">
        <v>0</v>
      </c>
      <c r="D191" s="121">
        <v>0</v>
      </c>
      <c r="E191" s="121">
        <v>0</v>
      </c>
      <c r="F191" s="121">
        <v>0</v>
      </c>
      <c r="G191" s="5">
        <v>0</v>
      </c>
      <c r="H191" s="5">
        <v>0</v>
      </c>
      <c r="I191" s="217">
        <v>0</v>
      </c>
      <c r="J191" s="218"/>
      <c r="K191" s="121">
        <v>0</v>
      </c>
      <c r="L191" s="8"/>
      <c r="M191" s="22"/>
    </row>
    <row r="192" spans="1:13" x14ac:dyDescent="0.25">
      <c r="A192" s="23"/>
      <c r="B192" s="122" t="s">
        <v>98</v>
      </c>
      <c r="C192" s="121">
        <v>0</v>
      </c>
      <c r="D192" s="121">
        <v>0</v>
      </c>
      <c r="E192" s="121">
        <v>0</v>
      </c>
      <c r="F192" s="121">
        <v>0</v>
      </c>
      <c r="G192" s="5">
        <v>0</v>
      </c>
      <c r="H192" s="5">
        <v>0</v>
      </c>
      <c r="I192" s="217">
        <v>0</v>
      </c>
      <c r="J192" s="218"/>
      <c r="K192" s="121">
        <v>0</v>
      </c>
      <c r="L192" s="8"/>
      <c r="M192" s="22"/>
    </row>
    <row r="193" spans="1:13" x14ac:dyDescent="0.25">
      <c r="A193" s="23"/>
      <c r="B193" s="123" t="s">
        <v>8</v>
      </c>
      <c r="C193" s="117">
        <f>C187+C188+C189+C190+C191+C192</f>
        <v>22</v>
      </c>
      <c r="D193" s="117">
        <f>SUM(D187:D192)</f>
        <v>63</v>
      </c>
      <c r="E193" s="117">
        <v>0</v>
      </c>
      <c r="F193" s="117">
        <v>0</v>
      </c>
      <c r="G193" s="31">
        <v>335</v>
      </c>
      <c r="H193" s="31">
        <v>283</v>
      </c>
      <c r="I193" s="219">
        <f>SUM(I187:I192)</f>
        <v>232</v>
      </c>
      <c r="J193" s="220"/>
      <c r="K193" s="117">
        <v>222</v>
      </c>
      <c r="L193" s="10"/>
      <c r="M193" s="22"/>
    </row>
    <row r="194" spans="1:13" x14ac:dyDescent="0.25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4"/>
      <c r="M194" s="22"/>
    </row>
    <row r="195" spans="1:13" ht="38.25" customHeight="1" x14ac:dyDescent="0.25">
      <c r="A195" s="23"/>
      <c r="B195" s="215" t="s">
        <v>189</v>
      </c>
      <c r="C195" s="215"/>
      <c r="D195" s="215"/>
      <c r="E195" s="215"/>
      <c r="F195" s="215"/>
      <c r="G195" s="215"/>
      <c r="H195" s="215"/>
      <c r="I195" s="215"/>
      <c r="J195" s="215"/>
      <c r="K195" s="11"/>
      <c r="L195" s="11"/>
      <c r="M195" s="22"/>
    </row>
    <row r="196" spans="1:13" x14ac:dyDescent="0.25">
      <c r="A196" s="23"/>
      <c r="B196" s="23"/>
      <c r="C196" s="23"/>
      <c r="D196" s="23"/>
      <c r="E196" s="23"/>
      <c r="F196" s="23"/>
      <c r="G196" s="23"/>
      <c r="H196" s="23"/>
      <c r="I196" s="23"/>
      <c r="J196" s="233" t="s">
        <v>45</v>
      </c>
      <c r="K196" s="233"/>
      <c r="L196" s="23"/>
      <c r="M196" s="22"/>
    </row>
    <row r="197" spans="1:13" x14ac:dyDescent="0.25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2"/>
    </row>
    <row r="198" spans="1:13" x14ac:dyDescent="0.25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2"/>
    </row>
    <row r="199" spans="1:13" x14ac:dyDescent="0.25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2"/>
    </row>
    <row r="200" spans="1:13" x14ac:dyDescent="0.25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2"/>
    </row>
    <row r="201" spans="1:13" x14ac:dyDescent="0.25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2"/>
    </row>
    <row r="202" spans="1:13" x14ac:dyDescent="0.25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2"/>
    </row>
    <row r="203" spans="1:13" x14ac:dyDescent="0.25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2"/>
    </row>
    <row r="204" spans="1:13" x14ac:dyDescent="0.25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2"/>
    </row>
    <row r="205" spans="1:13" x14ac:dyDescent="0.25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2"/>
    </row>
    <row r="206" spans="1:13" ht="26.25" customHeight="1" x14ac:dyDescent="0.25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2"/>
    </row>
    <row r="207" spans="1:13" ht="51" customHeight="1" x14ac:dyDescent="0.25">
      <c r="A207" s="22"/>
      <c r="B207" s="22"/>
      <c r="C207" s="189" t="s">
        <v>46</v>
      </c>
      <c r="D207" s="189"/>
      <c r="E207" s="189"/>
      <c r="F207" s="189"/>
      <c r="G207" s="189"/>
      <c r="H207" s="189"/>
      <c r="I207" s="22"/>
      <c r="J207" s="22"/>
      <c r="K207" s="22"/>
      <c r="L207" s="22"/>
      <c r="M207" s="22"/>
    </row>
    <row r="208" spans="1:13" ht="51.75" customHeight="1" x14ac:dyDescent="0.25">
      <c r="A208" s="22"/>
      <c r="B208" s="148" t="s">
        <v>145</v>
      </c>
      <c r="C208" s="148"/>
      <c r="D208" s="148"/>
      <c r="E208" s="148"/>
      <c r="F208" s="148"/>
      <c r="G208" s="148"/>
      <c r="H208" s="148"/>
      <c r="I208" s="148"/>
      <c r="J208" s="148"/>
      <c r="K208" s="148"/>
      <c r="L208" s="22"/>
      <c r="M208" s="22"/>
    </row>
    <row r="209" spans="1:13" ht="15" customHeight="1" x14ac:dyDescent="0.25">
      <c r="A209" s="22"/>
      <c r="B209" s="234" t="s">
        <v>52</v>
      </c>
      <c r="C209" s="234"/>
      <c r="D209" s="57">
        <v>1718</v>
      </c>
      <c r="E209" s="57"/>
      <c r="F209" s="59"/>
      <c r="G209" s="59"/>
      <c r="H209" s="164"/>
      <c r="I209" s="164"/>
      <c r="J209" s="164"/>
      <c r="K209" s="59"/>
      <c r="L209" s="22"/>
      <c r="M209" s="22"/>
    </row>
    <row r="210" spans="1:13" ht="19.5" customHeight="1" x14ac:dyDescent="0.25">
      <c r="A210" s="22"/>
      <c r="B210" s="234" t="s">
        <v>53</v>
      </c>
      <c r="C210" s="234"/>
      <c r="D210" s="57">
        <v>107</v>
      </c>
      <c r="E210" s="124"/>
      <c r="F210" s="59"/>
      <c r="G210" s="59"/>
      <c r="H210" s="125"/>
      <c r="I210" s="181" t="s">
        <v>51</v>
      </c>
      <c r="J210" s="181"/>
      <c r="K210" s="59"/>
      <c r="L210" s="22"/>
      <c r="M210" s="22"/>
    </row>
    <row r="211" spans="1:13" ht="33" customHeight="1" x14ac:dyDescent="0.25">
      <c r="A211" s="22"/>
      <c r="B211" s="124"/>
      <c r="C211" s="124"/>
      <c r="D211" s="124"/>
      <c r="E211" s="124"/>
      <c r="F211" s="59"/>
      <c r="G211" s="59"/>
      <c r="H211" s="125"/>
      <c r="I211" s="125"/>
      <c r="J211" s="125"/>
      <c r="K211" s="59"/>
      <c r="L211" s="22"/>
      <c r="M211" s="22"/>
    </row>
    <row r="212" spans="1:13" ht="33" customHeight="1" x14ac:dyDescent="0.25">
      <c r="A212" s="22"/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22"/>
      <c r="M212" s="22"/>
    </row>
    <row r="213" spans="1:13" ht="33" customHeight="1" x14ac:dyDescent="0.25">
      <c r="A213" s="22"/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22"/>
      <c r="M213" s="22"/>
    </row>
    <row r="214" spans="1:13" ht="33" customHeight="1" x14ac:dyDescent="0.25">
      <c r="A214" s="22"/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22"/>
      <c r="M214" s="22"/>
    </row>
    <row r="215" spans="1:13" ht="12" customHeight="1" x14ac:dyDescent="0.25">
      <c r="A215" s="22"/>
      <c r="B215" s="148" t="s">
        <v>143</v>
      </c>
      <c r="C215" s="148"/>
      <c r="D215" s="148"/>
      <c r="E215" s="148"/>
      <c r="F215" s="148"/>
      <c r="G215" s="148"/>
      <c r="H215" s="148"/>
      <c r="I215" s="148"/>
      <c r="J215" s="148"/>
      <c r="K215" s="148"/>
      <c r="L215" s="22"/>
      <c r="M215" s="22"/>
    </row>
    <row r="216" spans="1:13" x14ac:dyDescent="0.25">
      <c r="A216" s="22"/>
      <c r="B216" s="22"/>
      <c r="C216" s="22"/>
      <c r="D216" s="22"/>
      <c r="E216" s="22"/>
      <c r="F216" s="22"/>
      <c r="G216" s="22"/>
      <c r="H216" s="22"/>
      <c r="I216" s="22"/>
      <c r="J216" s="12" t="s">
        <v>50</v>
      </c>
      <c r="K216" s="22"/>
      <c r="L216" s="22"/>
      <c r="M216" s="22"/>
    </row>
    <row r="217" spans="1:13" x14ac:dyDescent="0.25">
      <c r="A217" s="22"/>
      <c r="B217" s="153" t="s">
        <v>49</v>
      </c>
      <c r="C217" s="153" t="s">
        <v>106</v>
      </c>
      <c r="D217" s="153"/>
      <c r="E217" s="153"/>
      <c r="F217" s="153" t="s">
        <v>125</v>
      </c>
      <c r="G217" s="153"/>
      <c r="H217" s="153"/>
      <c r="I217" s="153"/>
      <c r="J217" s="22"/>
      <c r="K217" s="22"/>
      <c r="L217" s="22"/>
      <c r="M217" s="22"/>
    </row>
    <row r="218" spans="1:13" x14ac:dyDescent="0.25">
      <c r="A218" s="22"/>
      <c r="B218" s="153"/>
      <c r="C218" s="153"/>
      <c r="D218" s="153"/>
      <c r="E218" s="153"/>
      <c r="F218" s="153"/>
      <c r="G218" s="153"/>
      <c r="H218" s="153"/>
      <c r="I218" s="153"/>
      <c r="J218" s="22"/>
      <c r="K218" s="22"/>
      <c r="L218" s="22"/>
      <c r="M218" s="22"/>
    </row>
    <row r="219" spans="1:13" ht="31.5" x14ac:dyDescent="0.25">
      <c r="A219" s="22"/>
      <c r="B219" s="153"/>
      <c r="C219" s="60" t="s">
        <v>2</v>
      </c>
      <c r="D219" s="60" t="s">
        <v>3</v>
      </c>
      <c r="E219" s="60" t="s">
        <v>47</v>
      </c>
      <c r="F219" s="160" t="s">
        <v>2</v>
      </c>
      <c r="G219" s="161"/>
      <c r="H219" s="60" t="s">
        <v>3</v>
      </c>
      <c r="I219" s="60" t="s">
        <v>47</v>
      </c>
      <c r="J219" s="22"/>
      <c r="K219" s="22"/>
      <c r="L219" s="22"/>
      <c r="M219" s="22"/>
    </row>
    <row r="220" spans="1:13" x14ac:dyDescent="0.25">
      <c r="A220" s="22"/>
      <c r="B220" s="13" t="s">
        <v>5</v>
      </c>
      <c r="C220" s="72">
        <v>1511</v>
      </c>
      <c r="D220" s="72">
        <v>1511</v>
      </c>
      <c r="E220" s="72">
        <v>12</v>
      </c>
      <c r="F220" s="162">
        <v>1515</v>
      </c>
      <c r="G220" s="163"/>
      <c r="H220" s="72">
        <v>1515</v>
      </c>
      <c r="I220" s="72">
        <v>0</v>
      </c>
      <c r="J220" s="22"/>
      <c r="K220" s="22"/>
      <c r="L220" s="22"/>
      <c r="M220" s="22"/>
    </row>
    <row r="221" spans="1:13" x14ac:dyDescent="0.25">
      <c r="A221" s="22"/>
      <c r="B221" s="13" t="s">
        <v>10</v>
      </c>
      <c r="C221" s="72">
        <v>265</v>
      </c>
      <c r="D221" s="72">
        <v>265</v>
      </c>
      <c r="E221" s="72">
        <v>0</v>
      </c>
      <c r="F221" s="162">
        <v>240</v>
      </c>
      <c r="G221" s="163"/>
      <c r="H221" s="72">
        <v>240</v>
      </c>
      <c r="I221" s="72">
        <v>0</v>
      </c>
      <c r="J221" s="22"/>
      <c r="K221" s="22"/>
      <c r="L221" s="22"/>
      <c r="M221" s="22"/>
    </row>
    <row r="222" spans="1:13" x14ac:dyDescent="0.25">
      <c r="A222" s="22"/>
      <c r="B222" s="13" t="s">
        <v>16</v>
      </c>
      <c r="C222" s="72">
        <v>0</v>
      </c>
      <c r="D222" s="72">
        <v>0</v>
      </c>
      <c r="E222" s="72">
        <v>0</v>
      </c>
      <c r="F222" s="162">
        <v>0</v>
      </c>
      <c r="G222" s="163"/>
      <c r="H222" s="72">
        <v>0</v>
      </c>
      <c r="I222" s="72">
        <v>0</v>
      </c>
      <c r="J222" s="22"/>
      <c r="K222" s="22"/>
      <c r="L222" s="22"/>
      <c r="M222" s="22"/>
    </row>
    <row r="223" spans="1:13" x14ac:dyDescent="0.25">
      <c r="A223" s="22"/>
      <c r="B223" s="13" t="s">
        <v>29</v>
      </c>
      <c r="C223" s="72">
        <v>0</v>
      </c>
      <c r="D223" s="72">
        <v>0</v>
      </c>
      <c r="E223" s="72">
        <v>0</v>
      </c>
      <c r="F223" s="162">
        <v>0</v>
      </c>
      <c r="G223" s="163"/>
      <c r="H223" s="72">
        <v>0</v>
      </c>
      <c r="I223" s="72">
        <v>0</v>
      </c>
      <c r="J223" s="22"/>
      <c r="K223" s="22"/>
      <c r="L223" s="22"/>
      <c r="M223" s="22"/>
    </row>
    <row r="224" spans="1:13" x14ac:dyDescent="0.25">
      <c r="A224" s="22"/>
      <c r="B224" s="14" t="s">
        <v>13</v>
      </c>
      <c r="C224" s="72">
        <v>0</v>
      </c>
      <c r="D224" s="72">
        <v>0</v>
      </c>
      <c r="E224" s="72">
        <v>0</v>
      </c>
      <c r="F224" s="162">
        <v>0</v>
      </c>
      <c r="G224" s="163"/>
      <c r="H224" s="72">
        <v>0</v>
      </c>
      <c r="I224" s="72">
        <v>0</v>
      </c>
      <c r="J224" s="22"/>
      <c r="K224" s="22"/>
      <c r="L224" s="22"/>
      <c r="M224" s="22"/>
    </row>
    <row r="225" spans="1:13" x14ac:dyDescent="0.25">
      <c r="A225" s="22"/>
      <c r="B225" s="14" t="s">
        <v>30</v>
      </c>
      <c r="C225" s="72">
        <v>1</v>
      </c>
      <c r="D225" s="72">
        <v>1</v>
      </c>
      <c r="E225" s="72">
        <v>0</v>
      </c>
      <c r="F225" s="162">
        <v>0</v>
      </c>
      <c r="G225" s="163"/>
      <c r="H225" s="72">
        <v>0</v>
      </c>
      <c r="I225" s="72">
        <v>0</v>
      </c>
      <c r="J225" s="22"/>
      <c r="K225" s="22"/>
      <c r="L225" s="22"/>
      <c r="M225" s="22"/>
    </row>
    <row r="226" spans="1:13" x14ac:dyDescent="0.25">
      <c r="A226" s="22"/>
      <c r="B226" s="13" t="s">
        <v>15</v>
      </c>
      <c r="C226" s="72">
        <v>126</v>
      </c>
      <c r="D226" s="72">
        <v>126</v>
      </c>
      <c r="E226" s="72">
        <v>0</v>
      </c>
      <c r="F226" s="162">
        <v>70</v>
      </c>
      <c r="G226" s="163"/>
      <c r="H226" s="72">
        <v>70</v>
      </c>
      <c r="I226" s="72">
        <v>0</v>
      </c>
      <c r="J226" s="22"/>
      <c r="K226" s="22"/>
      <c r="L226" s="22"/>
      <c r="M226" s="22"/>
    </row>
    <row r="227" spans="1:13" x14ac:dyDescent="0.25">
      <c r="A227" s="22"/>
      <c r="B227" s="15" t="s">
        <v>48</v>
      </c>
      <c r="C227" s="74">
        <f>SUM(C220:C226)</f>
        <v>1903</v>
      </c>
      <c r="D227" s="74">
        <f t="shared" ref="D227:I227" si="17">SUM(D220:D226)</f>
        <v>1903</v>
      </c>
      <c r="E227" s="74">
        <f t="shared" si="17"/>
        <v>12</v>
      </c>
      <c r="F227" s="151">
        <v>1825</v>
      </c>
      <c r="G227" s="152"/>
      <c r="H227" s="126">
        <f>SUM(H220:H226)</f>
        <v>1825</v>
      </c>
      <c r="I227" s="74">
        <f t="shared" si="17"/>
        <v>0</v>
      </c>
      <c r="J227" s="22"/>
      <c r="K227" s="22"/>
      <c r="L227" s="22"/>
      <c r="M227" s="22"/>
    </row>
    <row r="228" spans="1:13" x14ac:dyDescent="0.2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</row>
    <row r="229" spans="1:13" ht="34.5" customHeight="1" x14ac:dyDescent="0.25">
      <c r="A229" s="22"/>
      <c r="B229" s="148" t="s">
        <v>144</v>
      </c>
      <c r="C229" s="148"/>
      <c r="D229" s="148"/>
      <c r="E229" s="148"/>
      <c r="F229" s="148"/>
      <c r="G229" s="148"/>
      <c r="H229" s="148"/>
      <c r="I229" s="148"/>
      <c r="J229" s="148"/>
      <c r="K229" s="22"/>
      <c r="L229" s="22"/>
      <c r="M229" s="22"/>
    </row>
    <row r="230" spans="1:13" x14ac:dyDescent="0.25">
      <c r="A230" s="22"/>
      <c r="B230" s="22"/>
      <c r="C230" s="22"/>
      <c r="D230" s="22"/>
      <c r="E230" s="22"/>
      <c r="F230" s="22"/>
      <c r="G230" s="22"/>
      <c r="H230" s="22"/>
      <c r="I230" s="181" t="s">
        <v>56</v>
      </c>
      <c r="J230" s="181"/>
      <c r="K230" s="22"/>
      <c r="L230" s="22"/>
      <c r="M230" s="22"/>
    </row>
    <row r="231" spans="1:13" x14ac:dyDescent="0.2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</row>
    <row r="232" spans="1:13" x14ac:dyDescent="0.2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</row>
    <row r="233" spans="1:13" x14ac:dyDescent="0.2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</row>
    <row r="234" spans="1:13" x14ac:dyDescent="0.2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</row>
    <row r="235" spans="1:13" x14ac:dyDescent="0.2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</row>
    <row r="236" spans="1:13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</row>
    <row r="237" spans="1:13" x14ac:dyDescent="0.2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</row>
    <row r="238" spans="1:13" x14ac:dyDescent="0.2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</row>
    <row r="239" spans="1:13" x14ac:dyDescent="0.2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</row>
    <row r="240" spans="1:13" x14ac:dyDescent="0.2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</row>
    <row r="241" spans="1:13" x14ac:dyDescent="0.2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</row>
    <row r="242" spans="1:13" x14ac:dyDescent="0.2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</row>
    <row r="243" spans="1:13" ht="96" customHeight="1" x14ac:dyDescent="0.25">
      <c r="A243" s="22"/>
      <c r="B243" s="189" t="s">
        <v>80</v>
      </c>
      <c r="C243" s="189"/>
      <c r="D243" s="189"/>
      <c r="E243" s="189"/>
      <c r="F243" s="189"/>
      <c r="G243" s="55"/>
      <c r="H243" s="22"/>
      <c r="I243" s="22"/>
      <c r="J243" s="22"/>
      <c r="K243" s="22"/>
      <c r="L243" s="22"/>
      <c r="M243" s="22"/>
    </row>
    <row r="244" spans="1:13" ht="45.75" customHeight="1" x14ac:dyDescent="0.25">
      <c r="A244" s="22"/>
      <c r="B244" s="148" t="s">
        <v>127</v>
      </c>
      <c r="C244" s="148"/>
      <c r="D244" s="148"/>
      <c r="E244" s="148"/>
      <c r="F244" s="148"/>
      <c r="G244" s="148"/>
      <c r="H244" s="148"/>
      <c r="I244" s="148"/>
      <c r="J244" s="22"/>
      <c r="K244" s="22"/>
      <c r="L244" s="22"/>
      <c r="M244" s="22"/>
    </row>
    <row r="245" spans="1:13" x14ac:dyDescent="0.25">
      <c r="A245" s="22"/>
      <c r="B245" s="17" t="s">
        <v>54</v>
      </c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</row>
    <row r="246" spans="1:13" x14ac:dyDescent="0.2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</row>
    <row r="247" spans="1:13" ht="15" customHeight="1" x14ac:dyDescent="0.25">
      <c r="A247" s="22"/>
      <c r="B247" s="22"/>
      <c r="C247" s="22"/>
      <c r="D247" s="22"/>
      <c r="E247" s="197" t="s">
        <v>55</v>
      </c>
      <c r="F247" s="197"/>
      <c r="G247" s="197"/>
      <c r="H247" s="197"/>
      <c r="I247" s="22"/>
      <c r="J247" s="22"/>
      <c r="K247" s="22"/>
      <c r="L247" s="22"/>
      <c r="M247" s="22"/>
    </row>
    <row r="248" spans="1:13" ht="15" customHeight="1" x14ac:dyDescent="0.25">
      <c r="A248" s="22"/>
      <c r="B248" s="190" t="s">
        <v>40</v>
      </c>
      <c r="C248" s="191" t="s">
        <v>108</v>
      </c>
      <c r="D248" s="192"/>
      <c r="E248" s="154" t="s">
        <v>97</v>
      </c>
      <c r="F248" s="155"/>
      <c r="G248" s="155"/>
      <c r="H248" s="155"/>
      <c r="I248" s="156"/>
      <c r="J248" s="22"/>
      <c r="K248" s="22"/>
      <c r="L248" s="22"/>
      <c r="M248" s="22"/>
    </row>
    <row r="249" spans="1:13" ht="15" customHeight="1" x14ac:dyDescent="0.25">
      <c r="A249" s="22"/>
      <c r="B249" s="190"/>
      <c r="C249" s="193"/>
      <c r="D249" s="194"/>
      <c r="E249" s="157"/>
      <c r="F249" s="158"/>
      <c r="G249" s="158"/>
      <c r="H249" s="158"/>
      <c r="I249" s="159"/>
      <c r="J249" s="22"/>
      <c r="K249" s="22"/>
      <c r="L249" s="22"/>
      <c r="M249" s="22"/>
    </row>
    <row r="250" spans="1:13" x14ac:dyDescent="0.25">
      <c r="A250" s="22"/>
      <c r="B250" s="190"/>
      <c r="C250" s="74" t="s">
        <v>107</v>
      </c>
      <c r="D250" s="74" t="s">
        <v>128</v>
      </c>
      <c r="E250" s="151" t="s">
        <v>107</v>
      </c>
      <c r="F250" s="184"/>
      <c r="G250" s="152"/>
      <c r="H250" s="195" t="s">
        <v>128</v>
      </c>
      <c r="I250" s="196"/>
      <c r="J250" s="22"/>
      <c r="K250" s="22"/>
      <c r="L250" s="22"/>
      <c r="M250" s="22"/>
    </row>
    <row r="251" spans="1:13" x14ac:dyDescent="0.25">
      <c r="A251" s="22"/>
      <c r="B251" s="14" t="s">
        <v>5</v>
      </c>
      <c r="C251" s="127">
        <v>45</v>
      </c>
      <c r="D251" s="127">
        <v>13</v>
      </c>
      <c r="E251" s="175">
        <v>228</v>
      </c>
      <c r="F251" s="185"/>
      <c r="G251" s="176"/>
      <c r="H251" s="182">
        <v>541</v>
      </c>
      <c r="I251" s="183"/>
      <c r="J251" s="22"/>
      <c r="K251" s="22"/>
      <c r="L251" s="22"/>
      <c r="M251" s="22"/>
    </row>
    <row r="252" spans="1:13" x14ac:dyDescent="0.25">
      <c r="A252" s="22"/>
      <c r="B252" s="13" t="s">
        <v>10</v>
      </c>
      <c r="C252" s="127">
        <v>38</v>
      </c>
      <c r="D252" s="127">
        <v>20</v>
      </c>
      <c r="E252" s="175">
        <v>62</v>
      </c>
      <c r="F252" s="185"/>
      <c r="G252" s="176"/>
      <c r="H252" s="182">
        <v>77</v>
      </c>
      <c r="I252" s="183"/>
      <c r="J252" s="22"/>
      <c r="K252" s="22"/>
      <c r="L252" s="22"/>
      <c r="M252" s="22"/>
    </row>
    <row r="253" spans="1:13" ht="27" customHeight="1" x14ac:dyDescent="0.25">
      <c r="A253" s="22"/>
      <c r="B253" s="14" t="s">
        <v>13</v>
      </c>
      <c r="C253" s="127">
        <v>0</v>
      </c>
      <c r="D253" s="127">
        <v>0</v>
      </c>
      <c r="E253" s="175">
        <v>0</v>
      </c>
      <c r="F253" s="185"/>
      <c r="G253" s="176"/>
      <c r="H253" s="182">
        <v>0</v>
      </c>
      <c r="I253" s="183"/>
      <c r="J253" s="22"/>
      <c r="K253" s="22"/>
      <c r="L253" s="22"/>
      <c r="M253" s="22"/>
    </row>
    <row r="254" spans="1:13" ht="27" customHeight="1" x14ac:dyDescent="0.25">
      <c r="A254" s="22"/>
      <c r="B254" s="13" t="s">
        <v>16</v>
      </c>
      <c r="C254" s="128">
        <v>0</v>
      </c>
      <c r="D254" s="128">
        <v>0</v>
      </c>
      <c r="E254" s="175">
        <v>0</v>
      </c>
      <c r="F254" s="185"/>
      <c r="G254" s="176"/>
      <c r="H254" s="175">
        <v>0</v>
      </c>
      <c r="I254" s="176"/>
      <c r="J254" s="22"/>
      <c r="K254" s="22"/>
      <c r="L254" s="22"/>
      <c r="M254" s="22"/>
    </row>
    <row r="255" spans="1:13" x14ac:dyDescent="0.25">
      <c r="A255" s="22"/>
      <c r="B255" s="129" t="s">
        <v>8</v>
      </c>
      <c r="C255" s="130">
        <f>SUM(C251:C254)</f>
        <v>83</v>
      </c>
      <c r="D255" s="130">
        <f>SUM(D251:D254)</f>
        <v>33</v>
      </c>
      <c r="E255" s="186">
        <f>SUM(E251:E254)</f>
        <v>290</v>
      </c>
      <c r="F255" s="187"/>
      <c r="G255" s="188"/>
      <c r="H255" s="177">
        <f>SUM(H251:H253)</f>
        <v>618</v>
      </c>
      <c r="I255" s="178"/>
      <c r="J255" s="22"/>
      <c r="K255" s="22"/>
      <c r="L255" s="22"/>
      <c r="M255" s="22"/>
    </row>
    <row r="256" spans="1:13" x14ac:dyDescent="0.2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</row>
    <row r="257" spans="1:13" ht="31.5" customHeight="1" x14ac:dyDescent="0.25">
      <c r="A257" s="22"/>
      <c r="B257" s="148" t="s">
        <v>129</v>
      </c>
      <c r="C257" s="148"/>
      <c r="D257" s="148"/>
      <c r="E257" s="148"/>
      <c r="F257" s="148"/>
      <c r="G257" s="148"/>
      <c r="H257" s="148"/>
      <c r="I257" s="148"/>
      <c r="J257" s="148"/>
      <c r="K257" s="22"/>
      <c r="L257" s="22"/>
      <c r="M257" s="22"/>
    </row>
    <row r="258" spans="1:13" x14ac:dyDescent="0.25">
      <c r="A258" s="22"/>
      <c r="B258" s="22"/>
      <c r="C258" s="22"/>
      <c r="D258" s="22"/>
      <c r="E258" s="22"/>
      <c r="F258" s="22"/>
      <c r="G258" s="22"/>
      <c r="H258" s="181" t="s">
        <v>57</v>
      </c>
      <c r="I258" s="181"/>
      <c r="J258" s="22"/>
      <c r="K258" s="22"/>
      <c r="L258" s="22"/>
      <c r="M258" s="22"/>
    </row>
    <row r="259" spans="1:13" x14ac:dyDescent="0.25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</row>
    <row r="260" spans="1:13" x14ac:dyDescent="0.2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</row>
    <row r="261" spans="1:13" x14ac:dyDescent="0.25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</row>
    <row r="262" spans="1:13" x14ac:dyDescent="0.25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</row>
    <row r="263" spans="1:13" x14ac:dyDescent="0.25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</row>
    <row r="264" spans="1:13" x14ac:dyDescent="0.25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</row>
    <row r="265" spans="1:13" x14ac:dyDescent="0.25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</row>
    <row r="266" spans="1:13" x14ac:dyDescent="0.25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</row>
    <row r="267" spans="1:13" x14ac:dyDescent="0.25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</row>
    <row r="268" spans="1:13" x14ac:dyDescent="0.25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</row>
    <row r="269" spans="1:13" x14ac:dyDescent="0.25">
      <c r="A269" s="22"/>
      <c r="B269" s="22"/>
      <c r="C269" s="54" t="s">
        <v>58</v>
      </c>
      <c r="D269" s="22"/>
      <c r="E269" s="22"/>
      <c r="F269" s="22"/>
      <c r="G269" s="22"/>
      <c r="H269" s="22"/>
      <c r="I269" s="22"/>
      <c r="J269" s="22"/>
      <c r="K269" s="22"/>
      <c r="L269" s="22"/>
      <c r="M269" s="22"/>
    </row>
    <row r="270" spans="1:13" ht="15.75" customHeight="1" x14ac:dyDescent="0.25">
      <c r="A270" s="22"/>
      <c r="B270" s="148" t="s">
        <v>130</v>
      </c>
      <c r="C270" s="148"/>
      <c r="D270" s="148"/>
      <c r="E270" s="148"/>
      <c r="F270" s="148"/>
      <c r="G270" s="148"/>
      <c r="H270" s="148"/>
      <c r="I270" s="148"/>
      <c r="J270" s="148"/>
      <c r="K270" s="22"/>
      <c r="L270" s="22"/>
      <c r="M270" s="22"/>
    </row>
    <row r="271" spans="1:13" ht="27" customHeight="1" x14ac:dyDescent="0.25">
      <c r="A271" s="22"/>
      <c r="B271" s="148"/>
      <c r="C271" s="148"/>
      <c r="D271" s="148"/>
      <c r="E271" s="148"/>
      <c r="F271" s="148"/>
      <c r="G271" s="148"/>
      <c r="H271" s="148"/>
      <c r="I271" s="148"/>
      <c r="J271" s="148"/>
      <c r="K271" s="22"/>
      <c r="L271" s="22"/>
      <c r="M271" s="22"/>
    </row>
    <row r="272" spans="1:13" x14ac:dyDescent="0.25">
      <c r="A272" s="22"/>
      <c r="B272" s="22"/>
      <c r="C272" s="22"/>
      <c r="D272" s="22"/>
      <c r="E272" s="22"/>
      <c r="F272" s="22"/>
      <c r="G272" s="22"/>
      <c r="H272" s="22"/>
      <c r="I272" s="22"/>
      <c r="J272" s="12" t="s">
        <v>59</v>
      </c>
      <c r="K272" s="22"/>
      <c r="L272" s="22"/>
      <c r="M272" s="22"/>
    </row>
    <row r="273" spans="1:13" x14ac:dyDescent="0.25">
      <c r="A273" s="22"/>
      <c r="B273" s="153" t="s">
        <v>49</v>
      </c>
      <c r="C273" s="153" t="s">
        <v>106</v>
      </c>
      <c r="D273" s="153"/>
      <c r="E273" s="153"/>
      <c r="F273" s="154" t="s">
        <v>125</v>
      </c>
      <c r="G273" s="155"/>
      <c r="H273" s="155"/>
      <c r="I273" s="156"/>
      <c r="J273" s="22"/>
      <c r="K273" s="22"/>
      <c r="L273" s="22"/>
      <c r="M273" s="22"/>
    </row>
    <row r="274" spans="1:13" x14ac:dyDescent="0.25">
      <c r="A274" s="22"/>
      <c r="B274" s="153"/>
      <c r="C274" s="153"/>
      <c r="D274" s="153"/>
      <c r="E274" s="153"/>
      <c r="F274" s="157"/>
      <c r="G274" s="158"/>
      <c r="H274" s="158"/>
      <c r="I274" s="159"/>
      <c r="J274" s="22"/>
      <c r="K274" s="22"/>
      <c r="L274" s="22"/>
      <c r="M274" s="22"/>
    </row>
    <row r="275" spans="1:13" x14ac:dyDescent="0.25">
      <c r="A275" s="22"/>
      <c r="B275" s="153"/>
      <c r="C275" s="60" t="s">
        <v>2</v>
      </c>
      <c r="D275" s="60" t="s">
        <v>3</v>
      </c>
      <c r="E275" s="60" t="s">
        <v>47</v>
      </c>
      <c r="F275" s="60" t="s">
        <v>2</v>
      </c>
      <c r="G275" s="60" t="s">
        <v>3</v>
      </c>
      <c r="H275" s="160" t="s">
        <v>47</v>
      </c>
      <c r="I275" s="161"/>
      <c r="J275" s="22"/>
      <c r="K275" s="22"/>
      <c r="L275" s="22"/>
      <c r="M275" s="22"/>
    </row>
    <row r="276" spans="1:13" x14ac:dyDescent="0.25">
      <c r="A276" s="22"/>
      <c r="B276" s="13" t="s">
        <v>5</v>
      </c>
      <c r="C276" s="72">
        <v>679</v>
      </c>
      <c r="D276" s="72">
        <v>679</v>
      </c>
      <c r="E276" s="72">
        <v>141</v>
      </c>
      <c r="F276" s="72">
        <v>514</v>
      </c>
      <c r="G276" s="72">
        <v>514</v>
      </c>
      <c r="H276" s="162">
        <v>98</v>
      </c>
      <c r="I276" s="163"/>
      <c r="J276" s="22"/>
      <c r="K276" s="22"/>
      <c r="L276" s="22"/>
      <c r="M276" s="22"/>
    </row>
    <row r="277" spans="1:13" x14ac:dyDescent="0.25">
      <c r="A277" s="22"/>
      <c r="B277" s="13" t="s">
        <v>10</v>
      </c>
      <c r="C277" s="72">
        <v>90</v>
      </c>
      <c r="D277" s="72">
        <v>90</v>
      </c>
      <c r="E277" s="72">
        <v>17</v>
      </c>
      <c r="F277" s="72">
        <v>135</v>
      </c>
      <c r="G277" s="72">
        <v>135</v>
      </c>
      <c r="H277" s="162">
        <v>58</v>
      </c>
      <c r="I277" s="163"/>
      <c r="J277" s="22"/>
      <c r="K277" s="22"/>
      <c r="L277" s="22"/>
      <c r="M277" s="22"/>
    </row>
    <row r="278" spans="1:13" ht="27" customHeight="1" x14ac:dyDescent="0.25">
      <c r="A278" s="22"/>
      <c r="B278" s="14" t="s">
        <v>13</v>
      </c>
      <c r="C278" s="72">
        <v>0</v>
      </c>
      <c r="D278" s="72">
        <v>0</v>
      </c>
      <c r="E278" s="72">
        <v>0</v>
      </c>
      <c r="F278" s="72">
        <v>0</v>
      </c>
      <c r="G278" s="72">
        <v>0</v>
      </c>
      <c r="H278" s="162">
        <v>0</v>
      </c>
      <c r="I278" s="163"/>
      <c r="J278" s="22"/>
      <c r="K278" s="22"/>
      <c r="L278" s="22"/>
      <c r="M278" s="22"/>
    </row>
    <row r="279" spans="1:13" x14ac:dyDescent="0.25">
      <c r="A279" s="22"/>
      <c r="B279" s="13" t="s">
        <v>15</v>
      </c>
      <c r="C279" s="72">
        <v>50</v>
      </c>
      <c r="D279" s="72">
        <v>50</v>
      </c>
      <c r="E279" s="72">
        <v>0</v>
      </c>
      <c r="F279" s="72">
        <v>50</v>
      </c>
      <c r="G279" s="72">
        <v>50</v>
      </c>
      <c r="H279" s="162">
        <v>0</v>
      </c>
      <c r="I279" s="163"/>
      <c r="J279" s="22"/>
      <c r="K279" s="22"/>
      <c r="L279" s="22"/>
      <c r="M279" s="22"/>
    </row>
    <row r="280" spans="1:13" x14ac:dyDescent="0.25">
      <c r="A280" s="22"/>
      <c r="B280" s="15" t="s">
        <v>48</v>
      </c>
      <c r="C280" s="74">
        <f t="shared" ref="C280:G280" si="18">SUM(C276:C279)</f>
        <v>819</v>
      </c>
      <c r="D280" s="74">
        <f t="shared" si="18"/>
        <v>819</v>
      </c>
      <c r="E280" s="74">
        <f t="shared" si="18"/>
        <v>158</v>
      </c>
      <c r="F280" s="74">
        <f t="shared" si="18"/>
        <v>699</v>
      </c>
      <c r="G280" s="74">
        <f t="shared" si="18"/>
        <v>699</v>
      </c>
      <c r="H280" s="151">
        <f>SUM(H276:H279)</f>
        <v>156</v>
      </c>
      <c r="I280" s="152"/>
      <c r="J280" s="22"/>
      <c r="K280" s="22"/>
      <c r="L280" s="22"/>
      <c r="M280" s="22"/>
    </row>
    <row r="281" spans="1:13" x14ac:dyDescent="0.25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</row>
    <row r="282" spans="1:13" ht="40.15" customHeight="1" x14ac:dyDescent="0.25">
      <c r="A282" s="22"/>
      <c r="B282" s="148" t="s">
        <v>131</v>
      </c>
      <c r="C282" s="148"/>
      <c r="D282" s="148"/>
      <c r="E282" s="148"/>
      <c r="F282" s="148"/>
      <c r="G282" s="148"/>
      <c r="H282" s="148"/>
      <c r="I282" s="148"/>
      <c r="J282" s="148"/>
      <c r="K282" s="22"/>
      <c r="L282" s="22"/>
      <c r="M282" s="22"/>
    </row>
    <row r="283" spans="1:13" x14ac:dyDescent="0.25">
      <c r="A283" s="22"/>
      <c r="B283" s="22"/>
      <c r="C283" s="22"/>
      <c r="D283" s="22"/>
      <c r="E283" s="22"/>
      <c r="F283" s="22"/>
      <c r="G283" s="22"/>
      <c r="H283" s="181" t="s">
        <v>60</v>
      </c>
      <c r="I283" s="181"/>
      <c r="J283" s="22"/>
      <c r="K283" s="22"/>
      <c r="L283" s="22"/>
      <c r="M283" s="22"/>
    </row>
    <row r="284" spans="1:13" x14ac:dyDescent="0.25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</row>
    <row r="285" spans="1:13" x14ac:dyDescent="0.25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</row>
    <row r="286" spans="1:13" x14ac:dyDescent="0.25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</row>
    <row r="287" spans="1:13" x14ac:dyDescent="0.25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</row>
    <row r="288" spans="1:13" x14ac:dyDescent="0.25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</row>
    <row r="289" spans="1:13" x14ac:dyDescent="0.25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</row>
    <row r="290" spans="1:13" x14ac:dyDescent="0.25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</row>
    <row r="291" spans="1:13" x14ac:dyDescent="0.25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</row>
    <row r="292" spans="1:13" x14ac:dyDescent="0.25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</row>
    <row r="293" spans="1:13" x14ac:dyDescent="0.25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</row>
    <row r="294" spans="1:13" x14ac:dyDescent="0.25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</row>
    <row r="295" spans="1:13" x14ac:dyDescent="0.25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</row>
    <row r="296" spans="1:13" ht="48.75" customHeight="1" x14ac:dyDescent="0.25">
      <c r="A296" s="22"/>
      <c r="B296" s="22"/>
      <c r="C296" s="54" t="s">
        <v>61</v>
      </c>
      <c r="D296" s="22"/>
      <c r="E296" s="22"/>
      <c r="F296" s="22"/>
      <c r="G296" s="22"/>
      <c r="H296" s="22"/>
      <c r="I296" s="22"/>
      <c r="J296" s="22"/>
      <c r="K296" s="22"/>
      <c r="L296" s="22"/>
      <c r="M296" s="22"/>
    </row>
    <row r="297" spans="1:13" ht="15" customHeight="1" x14ac:dyDescent="0.25">
      <c r="A297" s="22"/>
      <c r="B297" s="148" t="s">
        <v>132</v>
      </c>
      <c r="C297" s="148"/>
      <c r="D297" s="148"/>
      <c r="E297" s="148"/>
      <c r="F297" s="148"/>
      <c r="G297" s="148"/>
      <c r="H297" s="148"/>
      <c r="I297" s="148"/>
      <c r="J297" s="148"/>
      <c r="K297" s="22"/>
      <c r="L297" s="22"/>
      <c r="M297" s="22"/>
    </row>
    <row r="298" spans="1:13" ht="15" customHeight="1" x14ac:dyDescent="0.25">
      <c r="A298" s="22"/>
      <c r="B298" s="148"/>
      <c r="C298" s="148"/>
      <c r="D298" s="148"/>
      <c r="E298" s="148"/>
      <c r="F298" s="148"/>
      <c r="G298" s="148"/>
      <c r="H298" s="148"/>
      <c r="I298" s="148"/>
      <c r="J298" s="148"/>
      <c r="K298" s="22"/>
      <c r="L298" s="22"/>
      <c r="M298" s="22"/>
    </row>
    <row r="299" spans="1:13" x14ac:dyDescent="0.25">
      <c r="A299" s="22"/>
      <c r="B299" s="22"/>
      <c r="C299" s="22"/>
      <c r="D299" s="22"/>
      <c r="E299" s="22"/>
      <c r="F299" s="22"/>
      <c r="G299" s="22"/>
      <c r="H299" s="22"/>
      <c r="I299" s="22"/>
      <c r="J299" s="12" t="s">
        <v>63</v>
      </c>
      <c r="K299" s="22"/>
      <c r="L299" s="22"/>
      <c r="M299" s="22"/>
    </row>
    <row r="300" spans="1:13" x14ac:dyDescent="0.25">
      <c r="A300" s="22"/>
      <c r="B300" s="153" t="s">
        <v>49</v>
      </c>
      <c r="C300" s="153" t="s">
        <v>106</v>
      </c>
      <c r="D300" s="153"/>
      <c r="E300" s="153"/>
      <c r="F300" s="154" t="s">
        <v>125</v>
      </c>
      <c r="G300" s="155"/>
      <c r="H300" s="155"/>
      <c r="I300" s="156"/>
      <c r="J300" s="22"/>
      <c r="K300" s="22"/>
      <c r="L300" s="22"/>
      <c r="M300" s="22"/>
    </row>
    <row r="301" spans="1:13" x14ac:dyDescent="0.25">
      <c r="A301" s="22"/>
      <c r="B301" s="153"/>
      <c r="C301" s="153"/>
      <c r="D301" s="153"/>
      <c r="E301" s="153"/>
      <c r="F301" s="157"/>
      <c r="G301" s="158"/>
      <c r="H301" s="158"/>
      <c r="I301" s="159"/>
      <c r="J301" s="22"/>
      <c r="K301" s="22"/>
      <c r="L301" s="22"/>
      <c r="M301" s="22"/>
    </row>
    <row r="302" spans="1:13" x14ac:dyDescent="0.25">
      <c r="A302" s="22"/>
      <c r="B302" s="153"/>
      <c r="C302" s="58" t="s">
        <v>2</v>
      </c>
      <c r="D302" s="58" t="s">
        <v>3</v>
      </c>
      <c r="E302" s="58" t="s">
        <v>47</v>
      </c>
      <c r="F302" s="60" t="s">
        <v>2</v>
      </c>
      <c r="G302" s="60" t="s">
        <v>3</v>
      </c>
      <c r="H302" s="160" t="s">
        <v>47</v>
      </c>
      <c r="I302" s="161"/>
      <c r="J302" s="22"/>
      <c r="K302" s="22"/>
      <c r="L302" s="22"/>
      <c r="M302" s="22"/>
    </row>
    <row r="303" spans="1:13" x14ac:dyDescent="0.25">
      <c r="A303" s="22"/>
      <c r="B303" s="13" t="s">
        <v>5</v>
      </c>
      <c r="C303" s="131">
        <v>679</v>
      </c>
      <c r="D303" s="72">
        <v>679</v>
      </c>
      <c r="E303" s="132">
        <v>141</v>
      </c>
      <c r="F303" s="131">
        <v>467</v>
      </c>
      <c r="G303" s="72">
        <v>467</v>
      </c>
      <c r="H303" s="162">
        <v>182</v>
      </c>
      <c r="I303" s="163"/>
      <c r="J303" s="22"/>
      <c r="K303" s="22"/>
      <c r="L303" s="22"/>
      <c r="M303" s="22"/>
    </row>
    <row r="304" spans="1:13" x14ac:dyDescent="0.25">
      <c r="A304" s="22"/>
      <c r="B304" s="13" t="s">
        <v>10</v>
      </c>
      <c r="C304" s="131">
        <v>90</v>
      </c>
      <c r="D304" s="72">
        <v>90</v>
      </c>
      <c r="E304" s="132">
        <v>17</v>
      </c>
      <c r="F304" s="131">
        <v>100</v>
      </c>
      <c r="G304" s="72">
        <v>100</v>
      </c>
      <c r="H304" s="162">
        <v>45</v>
      </c>
      <c r="I304" s="163"/>
      <c r="J304" s="22"/>
      <c r="K304" s="22"/>
      <c r="L304" s="22"/>
      <c r="M304" s="22"/>
    </row>
    <row r="305" spans="1:13" x14ac:dyDescent="0.25">
      <c r="A305" s="22"/>
      <c r="B305" s="14" t="s">
        <v>13</v>
      </c>
      <c r="C305" s="131">
        <v>0</v>
      </c>
      <c r="D305" s="72">
        <v>0</v>
      </c>
      <c r="E305" s="132">
        <v>0</v>
      </c>
      <c r="F305" s="131">
        <v>0</v>
      </c>
      <c r="G305" s="72">
        <v>0</v>
      </c>
      <c r="H305" s="162">
        <v>0</v>
      </c>
      <c r="I305" s="163"/>
      <c r="J305" s="22"/>
      <c r="K305" s="22"/>
      <c r="L305" s="22"/>
      <c r="M305" s="22"/>
    </row>
    <row r="306" spans="1:13" x14ac:dyDescent="0.25">
      <c r="A306" s="22"/>
      <c r="B306" s="14" t="s">
        <v>16</v>
      </c>
      <c r="C306" s="131">
        <v>0</v>
      </c>
      <c r="D306" s="72">
        <v>0</v>
      </c>
      <c r="E306" s="72">
        <v>0</v>
      </c>
      <c r="F306" s="131">
        <v>5</v>
      </c>
      <c r="G306" s="72">
        <v>5</v>
      </c>
      <c r="H306" s="162">
        <v>0</v>
      </c>
      <c r="I306" s="163"/>
      <c r="J306" s="22"/>
      <c r="K306" s="22"/>
      <c r="L306" s="22"/>
      <c r="M306" s="22"/>
    </row>
    <row r="307" spans="1:13" x14ac:dyDescent="0.25">
      <c r="A307" s="22"/>
      <c r="B307" s="13" t="s">
        <v>15</v>
      </c>
      <c r="C307" s="131">
        <v>50</v>
      </c>
      <c r="D307" s="72">
        <v>50</v>
      </c>
      <c r="E307" s="132">
        <v>0</v>
      </c>
      <c r="F307" s="131">
        <v>0</v>
      </c>
      <c r="G307" s="72">
        <v>0</v>
      </c>
      <c r="H307" s="162">
        <v>0</v>
      </c>
      <c r="I307" s="163"/>
      <c r="J307" s="22"/>
      <c r="K307" s="22"/>
      <c r="L307" s="22"/>
      <c r="M307" s="22"/>
    </row>
    <row r="308" spans="1:13" x14ac:dyDescent="0.25">
      <c r="A308" s="22"/>
      <c r="B308" s="15" t="s">
        <v>48</v>
      </c>
      <c r="C308" s="126">
        <f t="shared" ref="C308:H308" si="19">SUM(C303:C307)</f>
        <v>819</v>
      </c>
      <c r="D308" s="74">
        <f t="shared" si="19"/>
        <v>819</v>
      </c>
      <c r="E308" s="133">
        <f t="shared" si="19"/>
        <v>158</v>
      </c>
      <c r="F308" s="126">
        <f t="shared" si="19"/>
        <v>572</v>
      </c>
      <c r="G308" s="74">
        <f t="shared" si="19"/>
        <v>572</v>
      </c>
      <c r="H308" s="151">
        <f t="shared" si="19"/>
        <v>227</v>
      </c>
      <c r="I308" s="152"/>
      <c r="J308" s="22"/>
      <c r="K308" s="22"/>
      <c r="L308" s="22"/>
      <c r="M308" s="22"/>
    </row>
    <row r="309" spans="1:13" x14ac:dyDescent="0.25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</row>
    <row r="310" spans="1:13" ht="30.6" customHeight="1" x14ac:dyDescent="0.25">
      <c r="A310" s="22"/>
      <c r="B310" s="148" t="s">
        <v>133</v>
      </c>
      <c r="C310" s="148"/>
      <c r="D310" s="148"/>
      <c r="E310" s="148"/>
      <c r="F310" s="148"/>
      <c r="G310" s="148"/>
      <c r="H310" s="148"/>
      <c r="I310" s="148"/>
      <c r="J310" s="148"/>
      <c r="K310" s="22"/>
      <c r="L310" s="22"/>
      <c r="M310" s="22"/>
    </row>
    <row r="311" spans="1:13" x14ac:dyDescent="0.25">
      <c r="A311" s="22"/>
      <c r="B311" s="22"/>
      <c r="C311" s="22"/>
      <c r="D311" s="22"/>
      <c r="E311" s="22"/>
      <c r="F311" s="22"/>
      <c r="G311" s="22"/>
      <c r="H311" s="181" t="s">
        <v>64</v>
      </c>
      <c r="I311" s="181"/>
      <c r="J311" s="22"/>
      <c r="K311" s="22"/>
      <c r="L311" s="22"/>
      <c r="M311" s="22"/>
    </row>
    <row r="312" spans="1:13" x14ac:dyDescent="0.25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</row>
    <row r="313" spans="1:13" x14ac:dyDescent="0.25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</row>
    <row r="314" spans="1:13" x14ac:dyDescent="0.25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</row>
    <row r="315" spans="1:13" x14ac:dyDescent="0.25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</row>
    <row r="316" spans="1:13" x14ac:dyDescent="0.25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</row>
    <row r="317" spans="1:13" x14ac:dyDescent="0.25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</row>
    <row r="318" spans="1:13" x14ac:dyDescent="0.25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</row>
    <row r="319" spans="1:13" x14ac:dyDescent="0.25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</row>
    <row r="320" spans="1:13" x14ac:dyDescent="0.25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</row>
    <row r="321" spans="1:22" x14ac:dyDescent="0.25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</row>
    <row r="322" spans="1:22" x14ac:dyDescent="0.25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</row>
    <row r="323" spans="1:22" x14ac:dyDescent="0.25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</row>
    <row r="324" spans="1:22" x14ac:dyDescent="0.25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</row>
    <row r="325" spans="1:22" ht="14.45" customHeight="1" x14ac:dyDescent="0.25">
      <c r="A325" s="22"/>
      <c r="B325" s="146" t="s">
        <v>134</v>
      </c>
      <c r="C325" s="146"/>
      <c r="D325" s="146"/>
      <c r="E325" s="146"/>
      <c r="F325" s="146"/>
      <c r="G325" s="146"/>
      <c r="H325" s="146"/>
      <c r="I325" s="146"/>
      <c r="J325" s="22"/>
      <c r="K325" s="22"/>
      <c r="L325" s="22"/>
      <c r="M325" s="22"/>
    </row>
    <row r="326" spans="1:22" x14ac:dyDescent="0.25">
      <c r="A326" s="22"/>
      <c r="B326" s="16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6"/>
      <c r="O326" s="26"/>
      <c r="P326" s="26"/>
      <c r="Q326" s="26"/>
      <c r="R326" s="26"/>
      <c r="S326" s="26"/>
      <c r="T326" s="26"/>
      <c r="U326" s="26"/>
      <c r="V326" s="26"/>
    </row>
    <row r="327" spans="1:22" x14ac:dyDescent="0.25">
      <c r="A327" s="22"/>
      <c r="B327" s="114" t="s">
        <v>135</v>
      </c>
      <c r="C327" s="134"/>
      <c r="D327" s="134"/>
      <c r="E327" s="134"/>
      <c r="F327" s="134"/>
      <c r="G327" s="134"/>
      <c r="H327" s="25"/>
      <c r="I327" s="25"/>
      <c r="J327" s="25"/>
      <c r="K327" s="25"/>
      <c r="L327" s="25"/>
      <c r="M327" s="25"/>
      <c r="N327" s="26"/>
      <c r="O327" s="26"/>
      <c r="P327" s="26"/>
      <c r="Q327" s="26"/>
      <c r="R327" s="26"/>
      <c r="S327" s="26"/>
      <c r="T327" s="26"/>
      <c r="U327" s="26"/>
      <c r="V327" s="26"/>
    </row>
    <row r="328" spans="1:22" x14ac:dyDescent="0.25">
      <c r="A328" s="22"/>
      <c r="B328" s="16" t="s">
        <v>68</v>
      </c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6"/>
      <c r="O328" s="26"/>
      <c r="P328" s="26"/>
      <c r="Q328" s="26"/>
      <c r="R328" s="26"/>
      <c r="S328" s="26"/>
      <c r="T328" s="26"/>
      <c r="U328" s="26"/>
      <c r="V328" s="26"/>
    </row>
    <row r="329" spans="1:22" x14ac:dyDescent="0.25">
      <c r="A329" s="22"/>
      <c r="B329" s="25"/>
      <c r="C329" s="25"/>
      <c r="D329" s="25"/>
      <c r="E329" s="25"/>
      <c r="F329" s="25"/>
      <c r="G329" s="25"/>
      <c r="H329" s="12" t="s">
        <v>67</v>
      </c>
      <c r="I329" s="25"/>
      <c r="J329" s="25"/>
      <c r="K329" s="25"/>
      <c r="L329" s="25"/>
      <c r="M329" s="25"/>
      <c r="N329" s="26"/>
      <c r="O329" s="26"/>
      <c r="P329" s="26"/>
      <c r="Q329" s="26"/>
      <c r="R329" s="26"/>
      <c r="S329" s="26"/>
      <c r="T329" s="26"/>
      <c r="U329" s="26"/>
      <c r="V329" s="1"/>
    </row>
    <row r="330" spans="1:22" x14ac:dyDescent="0.25">
      <c r="A330" s="22"/>
      <c r="B330" s="56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6"/>
      <c r="O330" s="26"/>
      <c r="P330" s="26"/>
      <c r="Q330" s="26"/>
      <c r="R330" s="26"/>
      <c r="S330" s="26"/>
      <c r="T330" s="26"/>
      <c r="U330" s="26"/>
      <c r="V330" s="26"/>
    </row>
    <row r="331" spans="1:22" ht="14.45" customHeight="1" x14ac:dyDescent="0.25">
      <c r="A331" s="22"/>
      <c r="B331" s="179" t="s">
        <v>40</v>
      </c>
      <c r="C331" s="180" t="s">
        <v>106</v>
      </c>
      <c r="D331" s="180"/>
      <c r="E331" s="180"/>
      <c r="F331" s="208" t="s">
        <v>125</v>
      </c>
      <c r="G331" s="209"/>
      <c r="H331" s="209"/>
      <c r="I331" s="210"/>
      <c r="J331" s="25"/>
      <c r="K331" s="25"/>
      <c r="L331" s="25"/>
      <c r="M331" s="25"/>
      <c r="N331" s="26"/>
      <c r="O331" s="26"/>
      <c r="P331" s="26"/>
      <c r="Q331" s="26"/>
      <c r="R331" s="26"/>
      <c r="S331" s="26"/>
      <c r="T331" s="26"/>
      <c r="U331" s="26"/>
      <c r="V331" s="26"/>
    </row>
    <row r="332" spans="1:22" ht="15" customHeight="1" x14ac:dyDescent="0.25">
      <c r="A332" s="22"/>
      <c r="B332" s="179"/>
      <c r="C332" s="180"/>
      <c r="D332" s="180"/>
      <c r="E332" s="180"/>
      <c r="F332" s="211"/>
      <c r="G332" s="212"/>
      <c r="H332" s="212"/>
      <c r="I332" s="213"/>
      <c r="J332" s="25"/>
      <c r="K332" s="25"/>
      <c r="L332" s="25"/>
      <c r="M332" s="25"/>
      <c r="N332" s="26"/>
      <c r="O332" s="26"/>
      <c r="P332" s="26"/>
      <c r="Q332" s="26"/>
      <c r="R332" s="26"/>
      <c r="S332" s="26"/>
      <c r="T332" s="26"/>
      <c r="U332" s="26"/>
      <c r="V332" s="26"/>
    </row>
    <row r="333" spans="1:22" ht="31.5" x14ac:dyDescent="0.25">
      <c r="A333" s="22"/>
      <c r="B333" s="179"/>
      <c r="C333" s="135" t="s">
        <v>2</v>
      </c>
      <c r="D333" s="135" t="s">
        <v>3</v>
      </c>
      <c r="E333" s="72" t="s">
        <v>47</v>
      </c>
      <c r="F333" s="162" t="s">
        <v>2</v>
      </c>
      <c r="G333" s="163"/>
      <c r="H333" s="72" t="s">
        <v>3</v>
      </c>
      <c r="I333" s="72" t="s">
        <v>47</v>
      </c>
      <c r="J333" s="25"/>
      <c r="K333" s="25"/>
      <c r="L333" s="25"/>
      <c r="M333" s="25"/>
      <c r="N333" s="26"/>
      <c r="O333" s="26"/>
      <c r="P333" s="26"/>
      <c r="Q333" s="26"/>
      <c r="R333" s="26"/>
      <c r="S333" s="26"/>
      <c r="T333" s="26"/>
      <c r="U333" s="26"/>
      <c r="V333" s="26"/>
    </row>
    <row r="334" spans="1:22" x14ac:dyDescent="0.25">
      <c r="A334" s="22"/>
      <c r="B334" s="136" t="s">
        <v>5</v>
      </c>
      <c r="C334" s="72">
        <v>140</v>
      </c>
      <c r="D334" s="72">
        <v>140</v>
      </c>
      <c r="E334" s="72">
        <v>0</v>
      </c>
      <c r="F334" s="162">
        <v>130</v>
      </c>
      <c r="G334" s="163"/>
      <c r="H334" s="72">
        <v>130</v>
      </c>
      <c r="I334" s="72">
        <v>0</v>
      </c>
      <c r="J334" s="25"/>
      <c r="K334" s="25"/>
      <c r="L334" s="25"/>
      <c r="M334" s="25"/>
      <c r="N334" s="26"/>
      <c r="O334" s="26"/>
      <c r="P334" s="26"/>
      <c r="Q334" s="26"/>
      <c r="R334" s="26"/>
      <c r="S334" s="26"/>
      <c r="T334" s="26"/>
      <c r="U334" s="26"/>
      <c r="V334" s="26"/>
    </row>
    <row r="335" spans="1:22" x14ac:dyDescent="0.25">
      <c r="A335" s="22"/>
      <c r="B335" s="137" t="s">
        <v>13</v>
      </c>
      <c r="C335" s="72">
        <v>0</v>
      </c>
      <c r="D335" s="72">
        <v>0</v>
      </c>
      <c r="E335" s="72">
        <v>0</v>
      </c>
      <c r="F335" s="162">
        <v>0</v>
      </c>
      <c r="G335" s="163"/>
      <c r="H335" s="72">
        <v>0</v>
      </c>
      <c r="I335" s="72">
        <v>0</v>
      </c>
      <c r="J335" s="25"/>
      <c r="K335" s="25"/>
      <c r="L335" s="25"/>
      <c r="M335" s="25"/>
      <c r="N335" s="26"/>
      <c r="O335" s="26"/>
      <c r="P335" s="26"/>
      <c r="Q335" s="26"/>
      <c r="R335" s="26"/>
      <c r="S335" s="26"/>
      <c r="T335" s="26"/>
      <c r="U335" s="26"/>
      <c r="V335" s="26"/>
    </row>
    <row r="336" spans="1:22" x14ac:dyDescent="0.25">
      <c r="A336" s="22"/>
      <c r="B336" s="13" t="s">
        <v>10</v>
      </c>
      <c r="C336" s="138">
        <v>0</v>
      </c>
      <c r="D336" s="72">
        <v>0</v>
      </c>
      <c r="E336" s="72">
        <v>0</v>
      </c>
      <c r="F336" s="162">
        <v>0</v>
      </c>
      <c r="G336" s="163"/>
      <c r="H336" s="72">
        <v>0</v>
      </c>
      <c r="I336" s="72">
        <v>0</v>
      </c>
      <c r="J336" s="25"/>
      <c r="K336" s="25"/>
      <c r="L336" s="25"/>
      <c r="M336" s="25"/>
      <c r="N336" s="26"/>
      <c r="O336" s="26"/>
      <c r="P336" s="26"/>
      <c r="Q336" s="26"/>
      <c r="R336" s="26"/>
      <c r="S336" s="26"/>
      <c r="T336" s="26"/>
      <c r="U336" s="26"/>
      <c r="V336" s="26"/>
    </row>
    <row r="337" spans="1:22" x14ac:dyDescent="0.25">
      <c r="A337" s="22"/>
      <c r="B337" s="139" t="s">
        <v>15</v>
      </c>
      <c r="C337" s="72">
        <v>10</v>
      </c>
      <c r="D337" s="72">
        <v>10</v>
      </c>
      <c r="E337" s="72">
        <v>3</v>
      </c>
      <c r="F337" s="162">
        <v>10</v>
      </c>
      <c r="G337" s="163"/>
      <c r="H337" s="72">
        <v>10</v>
      </c>
      <c r="I337" s="72">
        <v>2</v>
      </c>
      <c r="J337" s="25"/>
      <c r="K337" s="25"/>
      <c r="L337" s="25"/>
      <c r="M337" s="25"/>
      <c r="N337" s="26"/>
      <c r="O337" s="26"/>
      <c r="P337" s="26"/>
      <c r="Q337" s="26"/>
      <c r="R337" s="26"/>
      <c r="S337" s="26"/>
      <c r="T337" s="26"/>
      <c r="U337" s="26"/>
      <c r="V337" s="26"/>
    </row>
    <row r="338" spans="1:22" x14ac:dyDescent="0.25">
      <c r="A338" s="22"/>
      <c r="B338" s="14" t="s">
        <v>30</v>
      </c>
      <c r="C338" s="72">
        <v>0</v>
      </c>
      <c r="D338" s="72">
        <v>0</v>
      </c>
      <c r="E338" s="72">
        <v>0</v>
      </c>
      <c r="F338" s="162">
        <v>0</v>
      </c>
      <c r="G338" s="163"/>
      <c r="H338" s="72">
        <v>0</v>
      </c>
      <c r="I338" s="72">
        <v>0</v>
      </c>
      <c r="J338" s="25"/>
      <c r="K338" s="25"/>
      <c r="L338" s="25"/>
      <c r="M338" s="25"/>
      <c r="N338" s="26"/>
      <c r="O338" s="26"/>
      <c r="P338" s="26"/>
      <c r="Q338" s="26"/>
      <c r="R338" s="26"/>
      <c r="S338" s="26"/>
      <c r="T338" s="26"/>
      <c r="U338" s="26"/>
      <c r="V338" s="26"/>
    </row>
    <row r="339" spans="1:22" x14ac:dyDescent="0.25">
      <c r="A339" s="22"/>
      <c r="B339" s="140" t="s">
        <v>66</v>
      </c>
      <c r="C339" s="74">
        <f>SUM(C334:C338)</f>
        <v>150</v>
      </c>
      <c r="D339" s="74">
        <f>SUM(D334:D338)</f>
        <v>150</v>
      </c>
      <c r="E339" s="74">
        <f t="shared" ref="E339" si="20">SUM(E334:E338)</f>
        <v>3</v>
      </c>
      <c r="F339" s="151">
        <f>SUM(F334:F338)</f>
        <v>140</v>
      </c>
      <c r="G339" s="152"/>
      <c r="H339" s="74">
        <f>SUM(H334:H338)</f>
        <v>140</v>
      </c>
      <c r="I339" s="74">
        <f>SUM(I334:I338)</f>
        <v>2</v>
      </c>
      <c r="J339" s="25"/>
      <c r="K339" s="25"/>
      <c r="L339" s="25"/>
      <c r="M339" s="25"/>
      <c r="N339" s="26"/>
      <c r="O339" s="26"/>
      <c r="P339" s="26"/>
      <c r="Q339" s="26"/>
      <c r="R339" s="26"/>
      <c r="S339" s="26"/>
      <c r="T339" s="26"/>
      <c r="U339" s="26"/>
      <c r="V339" s="26"/>
    </row>
    <row r="340" spans="1:22" ht="21" customHeight="1" x14ac:dyDescent="0.25">
      <c r="A340" s="22"/>
      <c r="B340" s="18"/>
      <c r="C340" s="19"/>
      <c r="D340" s="19"/>
      <c r="E340" s="19"/>
      <c r="F340" s="19"/>
      <c r="G340" s="19"/>
      <c r="H340" s="19"/>
      <c r="I340" s="19"/>
      <c r="J340" s="25"/>
      <c r="K340" s="25"/>
      <c r="L340" s="25"/>
      <c r="M340" s="25"/>
      <c r="N340" s="26"/>
      <c r="O340" s="26"/>
      <c r="P340" s="26"/>
      <c r="Q340" s="26"/>
      <c r="R340" s="26"/>
      <c r="S340" s="26"/>
      <c r="T340" s="26"/>
      <c r="U340" s="26"/>
      <c r="V340" s="26"/>
    </row>
    <row r="341" spans="1:22" x14ac:dyDescent="0.25">
      <c r="A341" s="22"/>
      <c r="B341" s="146" t="s">
        <v>69</v>
      </c>
      <c r="C341" s="146"/>
      <c r="D341" s="146"/>
      <c r="E341" s="146"/>
      <c r="F341" s="146"/>
      <c r="G341" s="146"/>
      <c r="H341" s="146"/>
      <c r="I341" s="146"/>
      <c r="J341" s="22"/>
      <c r="K341" s="22"/>
      <c r="L341" s="22"/>
      <c r="M341" s="22"/>
    </row>
    <row r="342" spans="1:22" x14ac:dyDescent="0.25">
      <c r="A342" s="22"/>
      <c r="B342" s="16"/>
      <c r="C342" s="25"/>
      <c r="D342" s="25"/>
      <c r="E342" s="25"/>
      <c r="F342" s="25"/>
      <c r="G342" s="25"/>
      <c r="H342" s="25"/>
      <c r="I342" s="25"/>
      <c r="J342" s="25"/>
      <c r="K342" s="25"/>
      <c r="L342" s="22"/>
      <c r="M342" s="22"/>
    </row>
    <row r="343" spans="1:22" x14ac:dyDescent="0.25">
      <c r="A343" s="22"/>
      <c r="B343" s="16" t="s">
        <v>136</v>
      </c>
      <c r="C343" s="25"/>
      <c r="D343" s="25"/>
      <c r="E343" s="25"/>
      <c r="F343" s="25"/>
      <c r="G343" s="25"/>
      <c r="H343" s="25"/>
      <c r="I343" s="25"/>
      <c r="J343" s="25"/>
      <c r="K343" s="25"/>
      <c r="L343" s="22"/>
      <c r="M343" s="22"/>
    </row>
    <row r="344" spans="1:22" x14ac:dyDescent="0.25">
      <c r="A344" s="22"/>
      <c r="B344" s="16" t="s">
        <v>70</v>
      </c>
      <c r="C344" s="25"/>
      <c r="D344" s="25"/>
      <c r="E344" s="25"/>
      <c r="F344" s="25"/>
      <c r="G344" s="25"/>
      <c r="H344" s="25"/>
      <c r="I344" s="25"/>
      <c r="J344" s="25"/>
      <c r="K344" s="25"/>
      <c r="L344" s="22"/>
      <c r="M344" s="22"/>
    </row>
    <row r="345" spans="1:22" x14ac:dyDescent="0.25">
      <c r="A345" s="22"/>
      <c r="B345" s="25"/>
      <c r="C345" s="25"/>
      <c r="D345" s="25"/>
      <c r="E345" s="25"/>
      <c r="F345" s="25"/>
      <c r="G345" s="25"/>
      <c r="H345" s="12" t="s">
        <v>71</v>
      </c>
      <c r="I345" s="25"/>
      <c r="J345" s="25"/>
      <c r="K345" s="25"/>
      <c r="L345" s="22"/>
      <c r="M345" s="22"/>
    </row>
    <row r="346" spans="1:22" x14ac:dyDescent="0.25">
      <c r="A346" s="22"/>
      <c r="B346" s="56"/>
      <c r="C346" s="25"/>
      <c r="D346" s="25"/>
      <c r="E346" s="25"/>
      <c r="F346" s="25"/>
      <c r="G346" s="25"/>
      <c r="H346" s="25"/>
      <c r="I346" s="25"/>
      <c r="J346" s="25"/>
      <c r="K346" s="25"/>
      <c r="L346" s="22"/>
      <c r="M346" s="22"/>
    </row>
    <row r="347" spans="1:22" x14ac:dyDescent="0.25">
      <c r="A347" s="22"/>
      <c r="B347" s="179" t="s">
        <v>40</v>
      </c>
      <c r="C347" s="180" t="s">
        <v>106</v>
      </c>
      <c r="D347" s="180"/>
      <c r="E347" s="180"/>
      <c r="F347" s="208" t="s">
        <v>125</v>
      </c>
      <c r="G347" s="209"/>
      <c r="H347" s="209"/>
      <c r="I347" s="210"/>
      <c r="J347" s="25"/>
      <c r="K347" s="25"/>
      <c r="L347" s="22"/>
      <c r="M347" s="22"/>
    </row>
    <row r="348" spans="1:22" x14ac:dyDescent="0.25">
      <c r="A348" s="22"/>
      <c r="B348" s="179"/>
      <c r="C348" s="180"/>
      <c r="D348" s="180"/>
      <c r="E348" s="180"/>
      <c r="F348" s="211"/>
      <c r="G348" s="212"/>
      <c r="H348" s="212"/>
      <c r="I348" s="213"/>
      <c r="J348" s="25"/>
      <c r="K348" s="25"/>
      <c r="L348" s="22"/>
      <c r="M348" s="22"/>
    </row>
    <row r="349" spans="1:22" ht="31.5" x14ac:dyDescent="0.25">
      <c r="A349" s="22"/>
      <c r="B349" s="179"/>
      <c r="C349" s="72" t="s">
        <v>2</v>
      </c>
      <c r="D349" s="72" t="s">
        <v>3</v>
      </c>
      <c r="E349" s="72" t="s">
        <v>47</v>
      </c>
      <c r="F349" s="162" t="s">
        <v>2</v>
      </c>
      <c r="G349" s="163"/>
      <c r="H349" s="72" t="s">
        <v>3</v>
      </c>
      <c r="I349" s="72" t="s">
        <v>47</v>
      </c>
      <c r="J349" s="25"/>
      <c r="K349" s="25"/>
      <c r="L349" s="22"/>
      <c r="M349" s="22"/>
    </row>
    <row r="350" spans="1:22" x14ac:dyDescent="0.25">
      <c r="A350" s="22"/>
      <c r="B350" s="139" t="s">
        <v>5</v>
      </c>
      <c r="C350" s="72">
        <v>160</v>
      </c>
      <c r="D350" s="72">
        <v>160</v>
      </c>
      <c r="E350" s="72">
        <v>0</v>
      </c>
      <c r="F350" s="162">
        <v>150</v>
      </c>
      <c r="G350" s="163"/>
      <c r="H350" s="72">
        <v>150</v>
      </c>
      <c r="I350" s="72">
        <v>0</v>
      </c>
      <c r="J350" s="25"/>
      <c r="K350" s="25"/>
      <c r="L350" s="22"/>
      <c r="M350" s="22"/>
    </row>
    <row r="351" spans="1:22" x14ac:dyDescent="0.25">
      <c r="A351" s="22"/>
      <c r="B351" s="14" t="s">
        <v>30</v>
      </c>
      <c r="C351" s="72">
        <v>0</v>
      </c>
      <c r="D351" s="72">
        <v>0</v>
      </c>
      <c r="E351" s="72">
        <v>0</v>
      </c>
      <c r="F351" s="162">
        <v>0</v>
      </c>
      <c r="G351" s="163"/>
      <c r="H351" s="72">
        <v>0</v>
      </c>
      <c r="I351" s="72">
        <v>0</v>
      </c>
      <c r="J351" s="25"/>
      <c r="K351" s="25"/>
      <c r="L351" s="22"/>
      <c r="M351" s="22"/>
    </row>
    <row r="352" spans="1:22" x14ac:dyDescent="0.25">
      <c r="A352" s="22"/>
      <c r="B352" s="139" t="s">
        <v>15</v>
      </c>
      <c r="C352" s="72">
        <v>0</v>
      </c>
      <c r="D352" s="72">
        <v>0</v>
      </c>
      <c r="E352" s="72">
        <v>0</v>
      </c>
      <c r="F352" s="162">
        <v>0</v>
      </c>
      <c r="G352" s="163"/>
      <c r="H352" s="72">
        <v>0</v>
      </c>
      <c r="I352" s="72">
        <v>0</v>
      </c>
      <c r="J352" s="25"/>
      <c r="K352" s="25"/>
      <c r="L352" s="22"/>
      <c r="M352" s="22"/>
    </row>
    <row r="353" spans="1:13" x14ac:dyDescent="0.25">
      <c r="A353" s="22"/>
      <c r="B353" s="140" t="s">
        <v>66</v>
      </c>
      <c r="C353" s="74">
        <f>SUM(C350:C352)</f>
        <v>160</v>
      </c>
      <c r="D353" s="74">
        <f>SUM(D350:D352)</f>
        <v>160</v>
      </c>
      <c r="E353" s="74">
        <f>SUM(E350:E352)</f>
        <v>0</v>
      </c>
      <c r="F353" s="151">
        <f>SUM(F350:F352)</f>
        <v>150</v>
      </c>
      <c r="G353" s="152"/>
      <c r="H353" s="74">
        <f>SUM(H350:H352)</f>
        <v>150</v>
      </c>
      <c r="I353" s="74">
        <f>SUM(I350:I352)</f>
        <v>0</v>
      </c>
      <c r="J353" s="25"/>
      <c r="K353" s="25"/>
      <c r="L353" s="22"/>
      <c r="M353" s="22"/>
    </row>
    <row r="354" spans="1:13" x14ac:dyDescent="0.25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</row>
    <row r="355" spans="1:13" ht="32.25" customHeight="1" x14ac:dyDescent="0.25">
      <c r="A355" s="22"/>
      <c r="B355" s="146" t="s">
        <v>96</v>
      </c>
      <c r="C355" s="146"/>
      <c r="D355" s="146"/>
      <c r="E355" s="146"/>
      <c r="F355" s="146"/>
      <c r="G355" s="146"/>
      <c r="H355" s="146"/>
      <c r="I355" s="146"/>
      <c r="J355" s="146"/>
      <c r="K355" s="22"/>
      <c r="L355" s="22"/>
      <c r="M355" s="22"/>
    </row>
    <row r="356" spans="1:13" ht="30.6" customHeight="1" x14ac:dyDescent="0.25">
      <c r="A356" s="22"/>
      <c r="B356" s="147" t="s">
        <v>137</v>
      </c>
      <c r="C356" s="147"/>
      <c r="D356" s="147"/>
      <c r="E356" s="147"/>
      <c r="F356" s="147"/>
      <c r="G356" s="147"/>
      <c r="H356" s="147"/>
      <c r="I356" s="147"/>
      <c r="J356" s="147"/>
      <c r="K356" s="147"/>
      <c r="L356" s="22"/>
      <c r="M356" s="22"/>
    </row>
    <row r="357" spans="1:13" ht="40.15" customHeight="1" x14ac:dyDescent="0.25">
      <c r="A357" s="22"/>
      <c r="B357" s="148" t="s">
        <v>110</v>
      </c>
      <c r="C357" s="148"/>
      <c r="D357" s="148"/>
      <c r="E357" s="148"/>
      <c r="F357" s="148"/>
      <c r="G357" s="148"/>
      <c r="H357" s="148"/>
      <c r="I357" s="148"/>
      <c r="J357" s="148"/>
      <c r="K357" s="22"/>
      <c r="L357" s="22"/>
      <c r="M357" s="22"/>
    </row>
    <row r="358" spans="1:13" ht="21.75" customHeight="1" x14ac:dyDescent="0.25">
      <c r="A358" s="22"/>
      <c r="B358" s="59"/>
      <c r="C358" s="59"/>
      <c r="D358" s="59"/>
      <c r="E358" s="59"/>
      <c r="F358" s="59"/>
      <c r="G358" s="59"/>
      <c r="H358" s="59"/>
      <c r="I358" s="59"/>
      <c r="J358" s="12" t="s">
        <v>72</v>
      </c>
      <c r="K358" s="22"/>
      <c r="L358" s="22"/>
      <c r="M358" s="22"/>
    </row>
    <row r="359" spans="1:13" ht="14.45" customHeight="1" x14ac:dyDescent="0.25">
      <c r="A359" s="22"/>
      <c r="B359" s="230" t="s">
        <v>81</v>
      </c>
      <c r="C359" s="179" t="s">
        <v>106</v>
      </c>
      <c r="D359" s="179"/>
      <c r="E359" s="179"/>
      <c r="F359" s="169" t="s">
        <v>125</v>
      </c>
      <c r="G359" s="170"/>
      <c r="H359" s="170"/>
      <c r="I359" s="171"/>
      <c r="J359" s="22"/>
      <c r="K359" s="22"/>
      <c r="L359" s="22"/>
      <c r="M359" s="22"/>
    </row>
    <row r="360" spans="1:13" ht="14.45" customHeight="1" x14ac:dyDescent="0.25">
      <c r="A360" s="22"/>
      <c r="B360" s="231"/>
      <c r="C360" s="179"/>
      <c r="D360" s="179"/>
      <c r="E360" s="179"/>
      <c r="F360" s="172"/>
      <c r="G360" s="173"/>
      <c r="H360" s="173"/>
      <c r="I360" s="174"/>
      <c r="J360" s="22"/>
      <c r="K360" s="22"/>
      <c r="L360" s="22"/>
      <c r="M360" s="22"/>
    </row>
    <row r="361" spans="1:13" ht="31.5" x14ac:dyDescent="0.25">
      <c r="A361" s="22"/>
      <c r="B361" s="232"/>
      <c r="C361" s="72" t="s">
        <v>2</v>
      </c>
      <c r="D361" s="72" t="s">
        <v>3</v>
      </c>
      <c r="E361" s="72" t="s">
        <v>47</v>
      </c>
      <c r="F361" s="72" t="s">
        <v>2</v>
      </c>
      <c r="G361" s="162" t="s">
        <v>3</v>
      </c>
      <c r="H361" s="163"/>
      <c r="I361" s="72" t="s">
        <v>47</v>
      </c>
      <c r="J361" s="22"/>
      <c r="K361" s="22"/>
      <c r="L361" s="22"/>
      <c r="M361" s="22"/>
    </row>
    <row r="362" spans="1:13" x14ac:dyDescent="0.25">
      <c r="A362" s="22"/>
      <c r="B362" s="141" t="s">
        <v>5</v>
      </c>
      <c r="C362" s="72">
        <v>96</v>
      </c>
      <c r="D362" s="72">
        <v>108</v>
      </c>
      <c r="E362" s="142">
        <v>0</v>
      </c>
      <c r="F362" s="72">
        <v>2</v>
      </c>
      <c r="G362" s="162">
        <v>6</v>
      </c>
      <c r="H362" s="163"/>
      <c r="I362" s="72">
        <v>0</v>
      </c>
      <c r="J362" s="22"/>
      <c r="K362" s="22"/>
      <c r="L362" s="22"/>
      <c r="M362" s="22"/>
    </row>
    <row r="363" spans="1:13" x14ac:dyDescent="0.25">
      <c r="A363" s="22"/>
      <c r="B363" s="140" t="s">
        <v>66</v>
      </c>
      <c r="C363" s="143">
        <f>SUM(C362:C362)</f>
        <v>96</v>
      </c>
      <c r="D363" s="143">
        <f>SUM(D362:D362)</f>
        <v>108</v>
      </c>
      <c r="E363" s="74">
        <f>SUM(E362:E362)</f>
        <v>0</v>
      </c>
      <c r="F363" s="74">
        <f>SUM(F362:F362)</f>
        <v>2</v>
      </c>
      <c r="G363" s="151">
        <v>6</v>
      </c>
      <c r="H363" s="152"/>
      <c r="I363" s="74">
        <v>0</v>
      </c>
      <c r="J363" s="22"/>
      <c r="K363" s="22"/>
      <c r="L363" s="22"/>
      <c r="M363" s="22"/>
    </row>
    <row r="364" spans="1:13" ht="36" customHeight="1" x14ac:dyDescent="0.25">
      <c r="A364" s="22"/>
      <c r="B364" s="228"/>
      <c r="C364" s="228"/>
      <c r="D364" s="228"/>
      <c r="E364" s="228"/>
      <c r="F364" s="228"/>
      <c r="G364" s="228"/>
      <c r="H364" s="228"/>
      <c r="I364" s="228"/>
      <c r="J364" s="228"/>
      <c r="K364" s="228"/>
      <c r="L364" s="22"/>
      <c r="M364" s="22"/>
    </row>
    <row r="365" spans="1:13" ht="28.5" customHeight="1" x14ac:dyDescent="0.25">
      <c r="A365" s="22"/>
      <c r="B365" s="22"/>
      <c r="C365" s="146" t="s">
        <v>73</v>
      </c>
      <c r="D365" s="146"/>
      <c r="E365" s="146"/>
      <c r="F365" s="146"/>
      <c r="G365" s="146"/>
      <c r="H365" s="146"/>
      <c r="I365" s="146"/>
      <c r="J365" s="146"/>
      <c r="K365" s="146"/>
      <c r="L365" s="22"/>
      <c r="M365" s="22"/>
    </row>
    <row r="366" spans="1:13" ht="35.25" customHeight="1" x14ac:dyDescent="0.25">
      <c r="A366" s="22"/>
      <c r="B366" s="147" t="s">
        <v>138</v>
      </c>
      <c r="C366" s="147"/>
      <c r="D366" s="147"/>
      <c r="E366" s="147"/>
      <c r="F366" s="147"/>
      <c r="G366" s="147"/>
      <c r="H366" s="147"/>
      <c r="I366" s="147"/>
      <c r="J366" s="147"/>
      <c r="K366" s="147"/>
      <c r="L366" s="147"/>
      <c r="M366" s="22"/>
    </row>
    <row r="367" spans="1:13" x14ac:dyDescent="0.25">
      <c r="A367" s="22"/>
      <c r="B367" s="16" t="s">
        <v>75</v>
      </c>
      <c r="C367" s="59"/>
      <c r="D367" s="59"/>
      <c r="E367" s="59"/>
      <c r="F367" s="59"/>
      <c r="G367" s="59"/>
      <c r="H367" s="59"/>
      <c r="I367" s="59"/>
      <c r="J367" s="12" t="s">
        <v>74</v>
      </c>
      <c r="K367" s="22"/>
      <c r="L367" s="22"/>
      <c r="M367" s="22"/>
    </row>
    <row r="368" spans="1:13" x14ac:dyDescent="0.25">
      <c r="A368" s="22"/>
      <c r="B368" s="179" t="s">
        <v>40</v>
      </c>
      <c r="C368" s="180" t="s">
        <v>106</v>
      </c>
      <c r="D368" s="180"/>
      <c r="E368" s="180"/>
      <c r="F368" s="208" t="s">
        <v>125</v>
      </c>
      <c r="G368" s="209"/>
      <c r="H368" s="209"/>
      <c r="I368" s="210"/>
      <c r="J368" s="22"/>
      <c r="K368" s="22"/>
      <c r="L368" s="22"/>
      <c r="M368" s="22"/>
    </row>
    <row r="369" spans="1:13" x14ac:dyDescent="0.25">
      <c r="A369" s="22"/>
      <c r="B369" s="179"/>
      <c r="C369" s="180"/>
      <c r="D369" s="180"/>
      <c r="E369" s="180"/>
      <c r="F369" s="211"/>
      <c r="G369" s="212"/>
      <c r="H369" s="212"/>
      <c r="I369" s="213"/>
      <c r="J369" s="22"/>
      <c r="K369" s="22"/>
      <c r="L369" s="22"/>
      <c r="M369" s="22"/>
    </row>
    <row r="370" spans="1:13" ht="31.5" x14ac:dyDescent="0.25">
      <c r="A370" s="22"/>
      <c r="B370" s="179"/>
      <c r="C370" s="72" t="s">
        <v>2</v>
      </c>
      <c r="D370" s="72" t="s">
        <v>3</v>
      </c>
      <c r="E370" s="72" t="s">
        <v>47</v>
      </c>
      <c r="F370" s="162" t="s">
        <v>2</v>
      </c>
      <c r="G370" s="163"/>
      <c r="H370" s="72" t="s">
        <v>3</v>
      </c>
      <c r="I370" s="72" t="s">
        <v>47</v>
      </c>
      <c r="J370" s="22"/>
      <c r="K370" s="22"/>
      <c r="L370" s="22"/>
      <c r="M370" s="22"/>
    </row>
    <row r="371" spans="1:13" x14ac:dyDescent="0.25">
      <c r="A371" s="22"/>
      <c r="B371" s="13" t="s">
        <v>5</v>
      </c>
      <c r="C371" s="72">
        <v>0</v>
      </c>
      <c r="D371" s="72">
        <v>0</v>
      </c>
      <c r="E371" s="72">
        <v>0</v>
      </c>
      <c r="F371" s="162">
        <v>10</v>
      </c>
      <c r="G371" s="163"/>
      <c r="H371" s="72">
        <v>50</v>
      </c>
      <c r="I371" s="72">
        <v>0</v>
      </c>
      <c r="J371" s="22"/>
      <c r="K371" s="22"/>
      <c r="L371" s="22"/>
      <c r="M371" s="22"/>
    </row>
    <row r="372" spans="1:13" x14ac:dyDescent="0.25">
      <c r="A372" s="22"/>
      <c r="B372" s="13" t="s">
        <v>10</v>
      </c>
      <c r="C372" s="72">
        <v>5</v>
      </c>
      <c r="D372" s="72">
        <v>45</v>
      </c>
      <c r="E372" s="72">
        <v>0</v>
      </c>
      <c r="F372" s="162">
        <v>4</v>
      </c>
      <c r="G372" s="163"/>
      <c r="H372" s="72">
        <v>20</v>
      </c>
      <c r="I372" s="72">
        <v>0</v>
      </c>
      <c r="J372" s="22"/>
      <c r="K372" s="22"/>
      <c r="L372" s="22"/>
      <c r="M372" s="22"/>
    </row>
    <row r="373" spans="1:13" x14ac:dyDescent="0.25">
      <c r="A373" s="22"/>
      <c r="B373" s="13" t="s">
        <v>16</v>
      </c>
      <c r="C373" s="72">
        <v>0</v>
      </c>
      <c r="D373" s="72">
        <v>0</v>
      </c>
      <c r="E373" s="72">
        <v>0</v>
      </c>
      <c r="F373" s="162">
        <v>5</v>
      </c>
      <c r="G373" s="163"/>
      <c r="H373" s="72">
        <v>25</v>
      </c>
      <c r="I373" s="72">
        <v>0</v>
      </c>
      <c r="J373" s="22"/>
      <c r="K373" s="22"/>
      <c r="L373" s="22"/>
      <c r="M373" s="22"/>
    </row>
    <row r="374" spans="1:13" x14ac:dyDescent="0.25">
      <c r="A374" s="22"/>
      <c r="B374" s="140" t="s">
        <v>66</v>
      </c>
      <c r="C374" s="74">
        <f>SUM(C371:C372)</f>
        <v>5</v>
      </c>
      <c r="D374" s="74">
        <f>SUM(D371:D372)</f>
        <v>45</v>
      </c>
      <c r="E374" s="74">
        <f>SUM(E371:E372)</f>
        <v>0</v>
      </c>
      <c r="F374" s="151">
        <f>SUM(F371:F373)</f>
        <v>19</v>
      </c>
      <c r="G374" s="152"/>
      <c r="H374" s="74">
        <f>SUM(H371:H373)</f>
        <v>95</v>
      </c>
      <c r="I374" s="74">
        <f>SUM(I371:I372)</f>
        <v>0</v>
      </c>
      <c r="J374" s="22"/>
      <c r="K374" s="22"/>
      <c r="L374" s="22"/>
      <c r="M374" s="22"/>
    </row>
    <row r="375" spans="1:13" x14ac:dyDescent="0.25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</row>
    <row r="376" spans="1:13" x14ac:dyDescent="0.25">
      <c r="A376" s="22"/>
      <c r="B376" s="22"/>
      <c r="C376" s="146" t="s">
        <v>76</v>
      </c>
      <c r="D376" s="146"/>
      <c r="E376" s="146"/>
      <c r="F376" s="146"/>
      <c r="G376" s="146"/>
      <c r="H376" s="146"/>
      <c r="I376" s="146"/>
      <c r="J376" s="146"/>
      <c r="K376" s="146"/>
      <c r="L376" s="22"/>
      <c r="M376" s="22"/>
    </row>
    <row r="377" spans="1:13" x14ac:dyDescent="0.25">
      <c r="A377" s="22"/>
      <c r="B377" s="16" t="s">
        <v>139</v>
      </c>
      <c r="C377" s="25"/>
      <c r="D377" s="25"/>
      <c r="E377" s="25"/>
      <c r="F377" s="25"/>
      <c r="G377" s="25"/>
      <c r="H377" s="25"/>
      <c r="I377" s="25"/>
      <c r="J377" s="25"/>
      <c r="K377" s="22"/>
      <c r="L377" s="22"/>
      <c r="M377" s="22"/>
    </row>
    <row r="378" spans="1:13" x14ac:dyDescent="0.25">
      <c r="A378" s="22"/>
      <c r="B378" s="16"/>
      <c r="C378" s="25"/>
      <c r="D378" s="25"/>
      <c r="E378" s="25"/>
      <c r="F378" s="25"/>
      <c r="G378" s="25"/>
      <c r="H378" s="25"/>
      <c r="I378" s="25"/>
      <c r="J378" s="25"/>
      <c r="K378" s="22"/>
      <c r="L378" s="22"/>
      <c r="M378" s="22"/>
    </row>
    <row r="379" spans="1:13" ht="15" customHeight="1" x14ac:dyDescent="0.25">
      <c r="A379" s="22"/>
      <c r="B379" s="16" t="s">
        <v>99</v>
      </c>
      <c r="C379" s="25"/>
      <c r="D379" s="25"/>
      <c r="E379" s="25"/>
      <c r="F379" s="25"/>
      <c r="G379" s="25"/>
      <c r="H379" s="25"/>
      <c r="I379" s="25"/>
      <c r="J379" s="12" t="s">
        <v>111</v>
      </c>
      <c r="K379" s="22"/>
      <c r="L379" s="22"/>
      <c r="M379" s="22"/>
    </row>
    <row r="380" spans="1:13" ht="15" customHeight="1" x14ac:dyDescent="0.25">
      <c r="A380" s="22"/>
      <c r="B380" s="179" t="s">
        <v>40</v>
      </c>
      <c r="C380" s="180" t="s">
        <v>106</v>
      </c>
      <c r="D380" s="180"/>
      <c r="E380" s="180"/>
      <c r="F380" s="208" t="s">
        <v>125</v>
      </c>
      <c r="G380" s="209"/>
      <c r="H380" s="209"/>
      <c r="I380" s="210"/>
      <c r="J380" s="25"/>
      <c r="K380" s="22"/>
      <c r="L380" s="22"/>
      <c r="M380" s="22"/>
    </row>
    <row r="381" spans="1:13" x14ac:dyDescent="0.25">
      <c r="A381" s="22"/>
      <c r="B381" s="179"/>
      <c r="C381" s="180"/>
      <c r="D381" s="180"/>
      <c r="E381" s="180"/>
      <c r="F381" s="211"/>
      <c r="G381" s="212"/>
      <c r="H381" s="212"/>
      <c r="I381" s="213"/>
      <c r="J381" s="25"/>
      <c r="K381" s="22"/>
      <c r="L381" s="22"/>
      <c r="M381" s="22"/>
    </row>
    <row r="382" spans="1:13" ht="31.5" x14ac:dyDescent="0.25">
      <c r="A382" s="22"/>
      <c r="B382" s="179"/>
      <c r="C382" s="72" t="s">
        <v>2</v>
      </c>
      <c r="D382" s="72" t="s">
        <v>3</v>
      </c>
      <c r="E382" s="72" t="s">
        <v>47</v>
      </c>
      <c r="F382" s="162" t="s">
        <v>2</v>
      </c>
      <c r="G382" s="163"/>
      <c r="H382" s="72" t="s">
        <v>3</v>
      </c>
      <c r="I382" s="72" t="s">
        <v>47</v>
      </c>
      <c r="J382" s="25"/>
      <c r="K382" s="22"/>
      <c r="L382" s="22"/>
      <c r="M382" s="22"/>
    </row>
    <row r="383" spans="1:13" x14ac:dyDescent="0.25">
      <c r="A383" s="22"/>
      <c r="B383" s="13" t="s">
        <v>5</v>
      </c>
      <c r="C383" s="72">
        <v>420</v>
      </c>
      <c r="D383" s="72">
        <v>2940</v>
      </c>
      <c r="E383" s="72">
        <v>40</v>
      </c>
      <c r="F383" s="162">
        <v>300</v>
      </c>
      <c r="G383" s="163"/>
      <c r="H383" s="72">
        <v>2100</v>
      </c>
      <c r="I383" s="72">
        <v>0</v>
      </c>
      <c r="J383" s="25"/>
      <c r="K383" s="22"/>
      <c r="L383" s="22"/>
      <c r="M383" s="22"/>
    </row>
    <row r="384" spans="1:13" x14ac:dyDescent="0.25">
      <c r="A384" s="22"/>
      <c r="B384" s="139" t="s">
        <v>30</v>
      </c>
      <c r="C384" s="72">
        <v>0</v>
      </c>
      <c r="D384" s="72">
        <v>0</v>
      </c>
      <c r="E384" s="72">
        <v>0</v>
      </c>
      <c r="F384" s="162">
        <v>0</v>
      </c>
      <c r="G384" s="163"/>
      <c r="H384" s="72">
        <v>0</v>
      </c>
      <c r="I384" s="72">
        <v>0</v>
      </c>
      <c r="J384" s="25"/>
      <c r="K384" s="22"/>
      <c r="L384" s="22"/>
      <c r="M384" s="22"/>
    </row>
    <row r="385" spans="1:13" x14ac:dyDescent="0.25">
      <c r="A385" s="22"/>
      <c r="B385" s="139" t="s">
        <v>16</v>
      </c>
      <c r="C385" s="72">
        <v>0</v>
      </c>
      <c r="D385" s="72">
        <v>0</v>
      </c>
      <c r="E385" s="72">
        <v>0</v>
      </c>
      <c r="F385" s="162">
        <v>10</v>
      </c>
      <c r="G385" s="163"/>
      <c r="H385" s="72">
        <v>70</v>
      </c>
      <c r="I385" s="72"/>
      <c r="J385" s="25"/>
      <c r="K385" s="22"/>
      <c r="L385" s="22"/>
      <c r="M385" s="22"/>
    </row>
    <row r="386" spans="1:13" x14ac:dyDescent="0.25">
      <c r="A386" s="22"/>
      <c r="B386" s="139" t="s">
        <v>13</v>
      </c>
      <c r="C386" s="132">
        <v>0</v>
      </c>
      <c r="D386" s="132">
        <v>0</v>
      </c>
      <c r="E386" s="132">
        <v>0</v>
      </c>
      <c r="F386" s="162">
        <v>0</v>
      </c>
      <c r="G386" s="163"/>
      <c r="H386" s="132">
        <v>0</v>
      </c>
      <c r="I386" s="132">
        <v>0</v>
      </c>
      <c r="J386" s="25"/>
      <c r="K386" s="22"/>
      <c r="L386" s="22"/>
      <c r="M386" s="22"/>
    </row>
    <row r="387" spans="1:13" x14ac:dyDescent="0.25">
      <c r="A387" s="22"/>
      <c r="B387" s="140" t="s">
        <v>66</v>
      </c>
      <c r="C387" s="74">
        <f>SUM(C383:C386)</f>
        <v>420</v>
      </c>
      <c r="D387" s="74">
        <f>SUM(D383:D386)</f>
        <v>2940</v>
      </c>
      <c r="E387" s="74">
        <f>SUM(E383:E384)</f>
        <v>40</v>
      </c>
      <c r="F387" s="151">
        <f>SUM(F383:F386)</f>
        <v>310</v>
      </c>
      <c r="G387" s="152"/>
      <c r="H387" s="74">
        <f>SUM(H383:H386)</f>
        <v>2170</v>
      </c>
      <c r="I387" s="74">
        <f>SUM(I383:I384)</f>
        <v>0</v>
      </c>
      <c r="J387" s="25"/>
      <c r="K387" s="22"/>
      <c r="L387" s="22"/>
      <c r="M387" s="22"/>
    </row>
    <row r="388" spans="1:13" x14ac:dyDescent="0.25">
      <c r="A388" s="22"/>
      <c r="B388" s="16"/>
      <c r="C388" s="25"/>
      <c r="D388" s="25"/>
      <c r="E388" s="25"/>
      <c r="F388" s="25"/>
      <c r="G388" s="25"/>
      <c r="H388" s="25"/>
      <c r="I388" s="25"/>
      <c r="J388" s="25"/>
      <c r="K388" s="22"/>
      <c r="L388" s="22"/>
      <c r="M388" s="22"/>
    </row>
    <row r="389" spans="1:13" x14ac:dyDescent="0.25">
      <c r="A389" s="22"/>
      <c r="B389" s="16"/>
      <c r="C389" s="25"/>
      <c r="D389" s="25"/>
      <c r="E389" s="25"/>
      <c r="F389" s="25"/>
      <c r="G389" s="25"/>
      <c r="H389" s="25"/>
      <c r="I389" s="25"/>
      <c r="J389" s="25"/>
      <c r="K389" s="22"/>
      <c r="L389" s="22"/>
      <c r="M389" s="22"/>
    </row>
    <row r="390" spans="1:13" x14ac:dyDescent="0.25">
      <c r="A390" s="22"/>
      <c r="B390" s="16"/>
      <c r="C390" s="25"/>
      <c r="D390" s="25"/>
      <c r="E390" s="25"/>
      <c r="F390" s="25"/>
      <c r="G390" s="25"/>
      <c r="H390" s="25"/>
      <c r="I390" s="25"/>
      <c r="J390" s="25"/>
      <c r="K390" s="22"/>
      <c r="L390" s="22"/>
      <c r="M390" s="22"/>
    </row>
    <row r="391" spans="1:13" x14ac:dyDescent="0.25">
      <c r="A391" s="22"/>
      <c r="B391" s="16"/>
      <c r="C391" s="146" t="s">
        <v>77</v>
      </c>
      <c r="D391" s="146"/>
      <c r="E391" s="146"/>
      <c r="F391" s="146"/>
      <c r="G391" s="146"/>
      <c r="H391" s="146"/>
      <c r="I391" s="146"/>
      <c r="J391" s="146"/>
      <c r="K391" s="146"/>
      <c r="L391" s="22"/>
      <c r="M391" s="22"/>
    </row>
    <row r="392" spans="1:13" x14ac:dyDescent="0.25">
      <c r="A392" s="22"/>
      <c r="B392" s="16" t="s">
        <v>141</v>
      </c>
      <c r="C392" s="25"/>
      <c r="D392" s="25"/>
      <c r="E392" s="25"/>
      <c r="F392" s="25"/>
      <c r="G392" s="25"/>
      <c r="H392" s="25"/>
      <c r="I392" s="25"/>
      <c r="J392" s="25"/>
      <c r="K392" s="22"/>
      <c r="L392" s="22"/>
      <c r="M392" s="22"/>
    </row>
    <row r="393" spans="1:13" x14ac:dyDescent="0.25">
      <c r="A393" s="22"/>
      <c r="B393" s="16" t="s">
        <v>100</v>
      </c>
      <c r="C393" s="25"/>
      <c r="D393" s="25"/>
      <c r="E393" s="25"/>
      <c r="F393" s="25"/>
      <c r="G393" s="25"/>
      <c r="H393" s="25"/>
      <c r="I393" s="25"/>
      <c r="J393" s="25"/>
      <c r="K393" s="22"/>
      <c r="L393" s="22"/>
      <c r="M393" s="22"/>
    </row>
    <row r="394" spans="1:13" x14ac:dyDescent="0.25">
      <c r="A394" s="22"/>
      <c r="B394" s="56"/>
      <c r="C394" s="25"/>
      <c r="D394" s="25"/>
      <c r="E394" s="25"/>
      <c r="F394" s="25"/>
      <c r="G394" s="25"/>
      <c r="H394" s="25"/>
      <c r="I394" s="12" t="s">
        <v>65</v>
      </c>
      <c r="J394" s="25"/>
      <c r="K394" s="22"/>
      <c r="L394" s="22"/>
      <c r="M394" s="22"/>
    </row>
    <row r="395" spans="1:13" ht="14.45" customHeight="1" x14ac:dyDescent="0.25">
      <c r="A395" s="22"/>
      <c r="B395" s="166" t="s">
        <v>40</v>
      </c>
      <c r="C395" s="169" t="s">
        <v>106</v>
      </c>
      <c r="D395" s="170"/>
      <c r="E395" s="171"/>
      <c r="F395" s="169" t="s">
        <v>125</v>
      </c>
      <c r="G395" s="170"/>
      <c r="H395" s="170"/>
      <c r="I395" s="171"/>
      <c r="J395" s="25"/>
      <c r="K395" s="22"/>
      <c r="L395" s="22"/>
      <c r="M395" s="22"/>
    </row>
    <row r="396" spans="1:13" ht="14.45" customHeight="1" x14ac:dyDescent="0.25">
      <c r="A396" s="22"/>
      <c r="B396" s="167"/>
      <c r="C396" s="172"/>
      <c r="D396" s="173"/>
      <c r="E396" s="174"/>
      <c r="F396" s="172"/>
      <c r="G396" s="173"/>
      <c r="H396" s="173"/>
      <c r="I396" s="174"/>
      <c r="J396" s="25"/>
      <c r="K396" s="22"/>
      <c r="L396" s="22"/>
      <c r="M396" s="22"/>
    </row>
    <row r="397" spans="1:13" ht="31.5" x14ac:dyDescent="0.25">
      <c r="A397" s="22"/>
      <c r="B397" s="168"/>
      <c r="C397" s="72" t="s">
        <v>2</v>
      </c>
      <c r="D397" s="139" t="s">
        <v>3</v>
      </c>
      <c r="E397" s="139" t="s">
        <v>47</v>
      </c>
      <c r="F397" s="162" t="s">
        <v>2</v>
      </c>
      <c r="G397" s="163"/>
      <c r="H397" s="139" t="s">
        <v>3</v>
      </c>
      <c r="I397" s="139" t="s">
        <v>47</v>
      </c>
      <c r="J397" s="25"/>
      <c r="K397" s="22"/>
      <c r="L397" s="22"/>
      <c r="M397" s="22"/>
    </row>
    <row r="398" spans="1:13" x14ac:dyDescent="0.25">
      <c r="A398" s="22"/>
      <c r="B398" s="139" t="s">
        <v>5</v>
      </c>
      <c r="C398" s="72">
        <v>1192</v>
      </c>
      <c r="D398" s="72">
        <v>2429</v>
      </c>
      <c r="E398" s="72">
        <v>83</v>
      </c>
      <c r="F398" s="162">
        <v>310</v>
      </c>
      <c r="G398" s="163"/>
      <c r="H398" s="72">
        <v>849</v>
      </c>
      <c r="I398" s="72">
        <v>74</v>
      </c>
      <c r="J398" s="25"/>
      <c r="K398" s="22"/>
      <c r="L398" s="22"/>
      <c r="M398" s="22"/>
    </row>
    <row r="399" spans="1:13" x14ac:dyDescent="0.25">
      <c r="A399" s="22"/>
      <c r="B399" s="139" t="s">
        <v>10</v>
      </c>
      <c r="C399" s="72">
        <v>100</v>
      </c>
      <c r="D399" s="72">
        <v>200</v>
      </c>
      <c r="E399" s="72">
        <v>0</v>
      </c>
      <c r="F399" s="162">
        <v>97</v>
      </c>
      <c r="G399" s="163"/>
      <c r="H399" s="72">
        <v>194</v>
      </c>
      <c r="I399" s="72">
        <v>0</v>
      </c>
      <c r="J399" s="25"/>
      <c r="K399" s="22"/>
      <c r="L399" s="22"/>
      <c r="M399" s="22"/>
    </row>
    <row r="400" spans="1:13" x14ac:dyDescent="0.25">
      <c r="A400" s="22"/>
      <c r="B400" s="139" t="s">
        <v>30</v>
      </c>
      <c r="C400" s="72">
        <v>0</v>
      </c>
      <c r="D400" s="72">
        <v>0</v>
      </c>
      <c r="E400" s="72">
        <v>0</v>
      </c>
      <c r="F400" s="162">
        <v>0</v>
      </c>
      <c r="G400" s="163"/>
      <c r="H400" s="72">
        <v>0</v>
      </c>
      <c r="I400" s="72">
        <v>0</v>
      </c>
      <c r="J400" s="25"/>
      <c r="K400" s="22"/>
      <c r="L400" s="22"/>
      <c r="M400" s="22"/>
    </row>
    <row r="401" spans="1:13" ht="16.5" customHeight="1" x14ac:dyDescent="0.25">
      <c r="A401" s="22"/>
      <c r="B401" s="139" t="s">
        <v>13</v>
      </c>
      <c r="C401" s="72">
        <v>0</v>
      </c>
      <c r="D401" s="72">
        <v>0</v>
      </c>
      <c r="E401" s="72">
        <v>0</v>
      </c>
      <c r="F401" s="162">
        <v>0</v>
      </c>
      <c r="G401" s="163"/>
      <c r="H401" s="72">
        <v>0</v>
      </c>
      <c r="I401" s="72">
        <v>0</v>
      </c>
      <c r="J401" s="25"/>
      <c r="K401" s="22"/>
      <c r="L401" s="22"/>
      <c r="M401" s="22"/>
    </row>
    <row r="402" spans="1:13" ht="16.5" customHeight="1" x14ac:dyDescent="0.25">
      <c r="A402" s="22"/>
      <c r="B402" s="139" t="s">
        <v>16</v>
      </c>
      <c r="C402" s="72">
        <v>0</v>
      </c>
      <c r="D402" s="72">
        <v>0</v>
      </c>
      <c r="E402" s="72">
        <v>0</v>
      </c>
      <c r="F402" s="162">
        <v>65</v>
      </c>
      <c r="G402" s="163"/>
      <c r="H402" s="72">
        <v>130</v>
      </c>
      <c r="I402" s="72">
        <v>0</v>
      </c>
      <c r="J402" s="25"/>
      <c r="K402" s="22"/>
      <c r="L402" s="22"/>
      <c r="M402" s="22"/>
    </row>
    <row r="403" spans="1:13" x14ac:dyDescent="0.25">
      <c r="A403" s="22"/>
      <c r="B403" s="139" t="s">
        <v>15</v>
      </c>
      <c r="C403" s="72">
        <v>50</v>
      </c>
      <c r="D403" s="72">
        <v>100</v>
      </c>
      <c r="E403" s="72">
        <v>0</v>
      </c>
      <c r="F403" s="162">
        <v>30</v>
      </c>
      <c r="G403" s="163"/>
      <c r="H403" s="72">
        <v>60</v>
      </c>
      <c r="I403" s="72">
        <v>0</v>
      </c>
      <c r="J403" s="25"/>
      <c r="K403" s="22"/>
      <c r="L403" s="22"/>
      <c r="M403" s="22"/>
    </row>
    <row r="404" spans="1:13" x14ac:dyDescent="0.25">
      <c r="A404" s="22"/>
      <c r="B404" s="140" t="s">
        <v>66</v>
      </c>
      <c r="C404" s="74">
        <f>SUM(C398:C403)</f>
        <v>1342</v>
      </c>
      <c r="D404" s="74">
        <f t="shared" ref="D404:E404" si="21">SUM(D398:D403)</f>
        <v>2729</v>
      </c>
      <c r="E404" s="74">
        <f t="shared" si="21"/>
        <v>83</v>
      </c>
      <c r="F404" s="151">
        <f t="shared" ref="F404:I404" si="22">SUM(F398:F403)</f>
        <v>502</v>
      </c>
      <c r="G404" s="152"/>
      <c r="H404" s="74">
        <f t="shared" si="22"/>
        <v>1233</v>
      </c>
      <c r="I404" s="74">
        <f t="shared" si="22"/>
        <v>74</v>
      </c>
      <c r="J404" s="25"/>
      <c r="K404" s="22"/>
      <c r="L404" s="22"/>
      <c r="M404" s="22"/>
    </row>
    <row r="405" spans="1:13" x14ac:dyDescent="0.25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</row>
    <row r="406" spans="1:13" ht="29.45" customHeight="1" x14ac:dyDescent="0.25">
      <c r="A406" s="22"/>
      <c r="B406" s="164" t="s">
        <v>327</v>
      </c>
      <c r="C406" s="164"/>
      <c r="D406" s="164"/>
      <c r="E406" s="164"/>
      <c r="F406" s="164"/>
      <c r="G406" s="164"/>
      <c r="H406" s="164"/>
      <c r="I406" s="164"/>
      <c r="J406" s="164"/>
      <c r="K406" s="164"/>
      <c r="L406" s="22"/>
      <c r="M406" s="22"/>
    </row>
    <row r="407" spans="1:13" x14ac:dyDescent="0.25">
      <c r="A407" s="22"/>
      <c r="B407" s="22"/>
      <c r="C407" s="22"/>
      <c r="D407" s="22"/>
      <c r="E407" s="22"/>
      <c r="F407" s="22"/>
      <c r="G407" s="22"/>
      <c r="H407" s="22"/>
      <c r="I407" s="22"/>
      <c r="J407" s="165" t="s">
        <v>326</v>
      </c>
      <c r="K407" s="165"/>
      <c r="L407" s="165"/>
      <c r="M407" s="22"/>
    </row>
    <row r="408" spans="1:13" x14ac:dyDescent="0.25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</row>
    <row r="409" spans="1:13" x14ac:dyDescent="0.25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</row>
    <row r="410" spans="1:13" x14ac:dyDescent="0.25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</row>
    <row r="411" spans="1:13" x14ac:dyDescent="0.25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</row>
    <row r="412" spans="1:13" x14ac:dyDescent="0.25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</row>
    <row r="413" spans="1:13" x14ac:dyDescent="0.25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</row>
    <row r="414" spans="1:13" x14ac:dyDescent="0.25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</row>
    <row r="415" spans="1:13" x14ac:dyDescent="0.25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</row>
    <row r="416" spans="1:13" x14ac:dyDescent="0.25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</row>
    <row r="417" spans="1:13" x14ac:dyDescent="0.25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</row>
    <row r="418" spans="1:13" ht="30" customHeight="1" x14ac:dyDescent="0.25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</row>
    <row r="419" spans="1:13" x14ac:dyDescent="0.25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</row>
    <row r="420" spans="1:13" x14ac:dyDescent="0.25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</row>
    <row r="421" spans="1:13" x14ac:dyDescent="0.25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</row>
    <row r="422" spans="1:13" x14ac:dyDescent="0.25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</row>
    <row r="423" spans="1:13" ht="48.75" customHeight="1" x14ac:dyDescent="0.25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</row>
    <row r="424" spans="1:13" ht="56.25" customHeight="1" x14ac:dyDescent="0.25">
      <c r="A424" s="22"/>
      <c r="B424" s="22"/>
      <c r="C424" s="146" t="s">
        <v>79</v>
      </c>
      <c r="D424" s="146"/>
      <c r="E424" s="146"/>
      <c r="F424" s="146"/>
      <c r="G424" s="146"/>
      <c r="H424" s="146"/>
      <c r="I424" s="146"/>
      <c r="J424" s="146"/>
      <c r="K424" s="146"/>
      <c r="L424" s="22"/>
      <c r="M424" s="22"/>
    </row>
    <row r="425" spans="1:13" x14ac:dyDescent="0.25">
      <c r="A425" s="22"/>
      <c r="B425" s="16" t="s">
        <v>192</v>
      </c>
      <c r="C425" s="25"/>
      <c r="D425" s="25"/>
      <c r="E425" s="25"/>
      <c r="F425" s="25"/>
      <c r="G425" s="25"/>
      <c r="H425" s="25"/>
      <c r="I425" s="25"/>
      <c r="J425" s="25"/>
      <c r="K425" s="27"/>
      <c r="L425" s="22"/>
      <c r="M425" s="22"/>
    </row>
    <row r="426" spans="1:13" ht="24.6" customHeight="1" x14ac:dyDescent="0.25">
      <c r="A426" s="22"/>
      <c r="B426" s="16" t="s">
        <v>101</v>
      </c>
      <c r="C426" s="25"/>
      <c r="D426" s="25"/>
      <c r="E426" s="25"/>
      <c r="F426" s="25"/>
      <c r="G426" s="25"/>
      <c r="H426" s="25"/>
      <c r="I426" s="25"/>
      <c r="J426" s="25"/>
      <c r="K426" s="22"/>
      <c r="L426" s="22"/>
      <c r="M426" s="22"/>
    </row>
    <row r="427" spans="1:13" x14ac:dyDescent="0.25">
      <c r="A427" s="22"/>
      <c r="B427" s="22"/>
      <c r="C427" s="22"/>
      <c r="D427" s="22"/>
      <c r="E427" s="22"/>
      <c r="F427" s="22"/>
      <c r="G427" s="22"/>
      <c r="H427" s="22"/>
      <c r="I427" s="12" t="s">
        <v>103</v>
      </c>
      <c r="J427" s="22"/>
      <c r="K427" s="22"/>
      <c r="L427" s="22"/>
      <c r="M427" s="22"/>
    </row>
    <row r="428" spans="1:13" x14ac:dyDescent="0.25">
      <c r="A428" s="22"/>
      <c r="B428" s="22"/>
      <c r="C428" s="22"/>
      <c r="D428" s="22"/>
      <c r="E428" s="22"/>
      <c r="F428" s="22"/>
      <c r="G428" s="22"/>
      <c r="H428" s="22"/>
      <c r="I428" s="22"/>
      <c r="J428" s="12"/>
      <c r="K428" s="22"/>
      <c r="L428" s="22"/>
      <c r="M428" s="22"/>
    </row>
    <row r="429" spans="1:13" x14ac:dyDescent="0.25">
      <c r="A429" s="22"/>
      <c r="B429" s="153" t="s">
        <v>49</v>
      </c>
      <c r="C429" s="153" t="s">
        <v>106</v>
      </c>
      <c r="D429" s="153"/>
      <c r="E429" s="153"/>
      <c r="F429" s="154" t="s">
        <v>125</v>
      </c>
      <c r="G429" s="155"/>
      <c r="H429" s="155"/>
      <c r="I429" s="156"/>
      <c r="J429" s="22"/>
      <c r="K429" s="22"/>
      <c r="L429" s="22"/>
      <c r="M429" s="22"/>
    </row>
    <row r="430" spans="1:13" x14ac:dyDescent="0.25">
      <c r="A430" s="22"/>
      <c r="B430" s="153"/>
      <c r="C430" s="153"/>
      <c r="D430" s="153"/>
      <c r="E430" s="153"/>
      <c r="F430" s="157"/>
      <c r="G430" s="158"/>
      <c r="H430" s="158"/>
      <c r="I430" s="159"/>
      <c r="J430" s="22"/>
      <c r="K430" s="22"/>
      <c r="L430" s="22"/>
      <c r="M430" s="22"/>
    </row>
    <row r="431" spans="1:13" ht="31.5" x14ac:dyDescent="0.25">
      <c r="A431" s="22"/>
      <c r="B431" s="153"/>
      <c r="C431" s="60" t="s">
        <v>2</v>
      </c>
      <c r="D431" s="60" t="s">
        <v>3</v>
      </c>
      <c r="E431" s="60" t="s">
        <v>47</v>
      </c>
      <c r="F431" s="160" t="s">
        <v>2</v>
      </c>
      <c r="G431" s="161"/>
      <c r="H431" s="60" t="s">
        <v>3</v>
      </c>
      <c r="I431" s="60" t="s">
        <v>47</v>
      </c>
      <c r="J431" s="22"/>
      <c r="K431" s="22"/>
      <c r="L431" s="22"/>
      <c r="M431" s="22"/>
    </row>
    <row r="432" spans="1:13" x14ac:dyDescent="0.25">
      <c r="A432" s="22"/>
      <c r="B432" s="13" t="s">
        <v>5</v>
      </c>
      <c r="C432" s="144">
        <v>323</v>
      </c>
      <c r="D432" s="144">
        <v>323</v>
      </c>
      <c r="E432" s="144">
        <v>79</v>
      </c>
      <c r="F432" s="149">
        <v>205</v>
      </c>
      <c r="G432" s="150"/>
      <c r="H432" s="144">
        <v>225</v>
      </c>
      <c r="I432" s="144">
        <v>20</v>
      </c>
      <c r="J432" s="22"/>
      <c r="K432" s="22"/>
      <c r="L432" s="22"/>
      <c r="M432" s="22"/>
    </row>
    <row r="433" spans="1:13" x14ac:dyDescent="0.25">
      <c r="A433" s="22"/>
      <c r="B433" s="139" t="s">
        <v>10</v>
      </c>
      <c r="C433" s="144">
        <v>50</v>
      </c>
      <c r="D433" s="144">
        <v>50</v>
      </c>
      <c r="E433" s="144">
        <v>12</v>
      </c>
      <c r="F433" s="149">
        <v>54</v>
      </c>
      <c r="G433" s="150"/>
      <c r="H433" s="144">
        <v>54</v>
      </c>
      <c r="I433" s="144">
        <v>12</v>
      </c>
      <c r="J433" s="22"/>
      <c r="K433" s="22"/>
      <c r="L433" s="22"/>
      <c r="M433" s="22"/>
    </row>
    <row r="434" spans="1:13" x14ac:dyDescent="0.25">
      <c r="A434" s="22"/>
      <c r="B434" s="145" t="s">
        <v>13</v>
      </c>
      <c r="C434" s="144">
        <v>0</v>
      </c>
      <c r="D434" s="144">
        <v>0</v>
      </c>
      <c r="E434" s="144">
        <v>0</v>
      </c>
      <c r="F434" s="149">
        <v>0</v>
      </c>
      <c r="G434" s="150"/>
      <c r="H434" s="144">
        <v>0</v>
      </c>
      <c r="I434" s="144">
        <v>0</v>
      </c>
      <c r="J434" s="22"/>
      <c r="K434" s="22"/>
      <c r="L434" s="22"/>
      <c r="M434" s="22"/>
    </row>
    <row r="435" spans="1:13" x14ac:dyDescent="0.25">
      <c r="A435" s="22"/>
      <c r="B435" s="145" t="s">
        <v>16</v>
      </c>
      <c r="C435" s="144">
        <v>0</v>
      </c>
      <c r="D435" s="144">
        <v>0</v>
      </c>
      <c r="E435" s="144">
        <v>0</v>
      </c>
      <c r="F435" s="149">
        <v>65</v>
      </c>
      <c r="G435" s="150"/>
      <c r="H435" s="144">
        <v>65</v>
      </c>
      <c r="I435" s="144">
        <v>0</v>
      </c>
      <c r="J435" s="22"/>
      <c r="K435" s="22"/>
      <c r="L435" s="22"/>
      <c r="M435" s="22"/>
    </row>
    <row r="436" spans="1:13" x14ac:dyDescent="0.25">
      <c r="A436" s="22"/>
      <c r="B436" s="15" t="s">
        <v>48</v>
      </c>
      <c r="C436" s="74">
        <f>SUM(C432:C435)</f>
        <v>373</v>
      </c>
      <c r="D436" s="74">
        <f>SUM(D432:D435)</f>
        <v>373</v>
      </c>
      <c r="E436" s="74">
        <f>SUM(E432:E435)</f>
        <v>91</v>
      </c>
      <c r="F436" s="151">
        <f>SUM(F432:F435)</f>
        <v>324</v>
      </c>
      <c r="G436" s="152"/>
      <c r="H436" s="74">
        <f>SUM(H432:H435)</f>
        <v>344</v>
      </c>
      <c r="I436" s="74">
        <f>SUM(I432:I435)</f>
        <v>32</v>
      </c>
      <c r="J436" s="22"/>
      <c r="K436" s="22"/>
      <c r="L436" s="22"/>
      <c r="M436" s="22"/>
    </row>
    <row r="437" spans="1:13" x14ac:dyDescent="0.25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</row>
    <row r="438" spans="1:13" x14ac:dyDescent="0.25">
      <c r="A438" s="22"/>
      <c r="B438" s="164" t="s">
        <v>140</v>
      </c>
      <c r="C438" s="164"/>
      <c r="D438" s="164"/>
      <c r="E438" s="164"/>
      <c r="F438" s="164"/>
      <c r="G438" s="164"/>
      <c r="H438" s="164"/>
      <c r="I438" s="164"/>
      <c r="J438" s="164"/>
      <c r="K438" s="164"/>
      <c r="L438" s="22"/>
      <c r="M438" s="22"/>
    </row>
    <row r="439" spans="1:13" x14ac:dyDescent="0.25">
      <c r="A439" s="22"/>
      <c r="B439" s="22"/>
      <c r="C439" s="22"/>
      <c r="D439" s="22"/>
      <c r="E439" s="22"/>
      <c r="F439" s="22"/>
      <c r="G439" s="22"/>
      <c r="H439" s="22"/>
      <c r="I439" s="22"/>
      <c r="J439" s="165" t="s">
        <v>78</v>
      </c>
      <c r="K439" s="165"/>
      <c r="L439" s="165"/>
      <c r="M439" s="22"/>
    </row>
    <row r="440" spans="1:13" x14ac:dyDescent="0.25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</row>
    <row r="441" spans="1:13" x14ac:dyDescent="0.25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</row>
    <row r="442" spans="1:13" x14ac:dyDescent="0.25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</row>
    <row r="443" spans="1:13" x14ac:dyDescent="0.25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</row>
    <row r="444" spans="1:13" x14ac:dyDescent="0.25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</row>
    <row r="445" spans="1:13" x14ac:dyDescent="0.25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</row>
    <row r="446" spans="1:13" x14ac:dyDescent="0.25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</row>
    <row r="447" spans="1:13" x14ac:dyDescent="0.25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</row>
    <row r="448" spans="1:13" x14ac:dyDescent="0.25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</row>
    <row r="449" spans="1:13" x14ac:dyDescent="0.25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</row>
    <row r="450" spans="1:13" x14ac:dyDescent="0.25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</row>
    <row r="451" spans="1:13" x14ac:dyDescent="0.25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</row>
    <row r="452" spans="1:13" x14ac:dyDescent="0.25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</row>
    <row r="453" spans="1:13" x14ac:dyDescent="0.25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</row>
    <row r="454" spans="1:13" x14ac:dyDescent="0.25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</row>
    <row r="455" spans="1:13" x14ac:dyDescent="0.25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</row>
    <row r="456" spans="1:13" x14ac:dyDescent="0.25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</row>
    <row r="457" spans="1:13" x14ac:dyDescent="0.25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</row>
    <row r="458" spans="1:13" x14ac:dyDescent="0.25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</row>
    <row r="459" spans="1:13" x14ac:dyDescent="0.25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</row>
    <row r="460" spans="1:13" x14ac:dyDescent="0.25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</row>
    <row r="461" spans="1:13" x14ac:dyDescent="0.25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</row>
    <row r="462" spans="1:13" x14ac:dyDescent="0.25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</row>
    <row r="463" spans="1:13" x14ac:dyDescent="0.25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</row>
    <row r="464" spans="1:13" x14ac:dyDescent="0.25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</row>
    <row r="465" spans="1:13" x14ac:dyDescent="0.25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</row>
    <row r="466" spans="1:13" x14ac:dyDescent="0.25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</row>
    <row r="467" spans="1:13" x14ac:dyDescent="0.25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</row>
    <row r="468" spans="1:13" x14ac:dyDescent="0.25">
      <c r="A468" s="22"/>
      <c r="B468" s="22"/>
      <c r="C468" s="146" t="s">
        <v>102</v>
      </c>
      <c r="D468" s="146"/>
      <c r="E468" s="146"/>
      <c r="F468" s="146"/>
      <c r="G468" s="146"/>
      <c r="H468" s="146"/>
      <c r="I468" s="146"/>
      <c r="J468" s="146"/>
      <c r="K468" s="146"/>
      <c r="L468" s="22"/>
      <c r="M468" s="22"/>
    </row>
    <row r="469" spans="1:13" x14ac:dyDescent="0.25">
      <c r="A469" s="22"/>
      <c r="B469" s="16" t="s">
        <v>142</v>
      </c>
      <c r="C469" s="25"/>
      <c r="D469" s="25"/>
      <c r="E469" s="25"/>
      <c r="F469" s="22"/>
      <c r="G469" s="22"/>
      <c r="H469" s="22"/>
      <c r="I469" s="22"/>
      <c r="J469" s="22"/>
      <c r="K469" s="22"/>
      <c r="L469" s="22"/>
      <c r="M469" s="22"/>
    </row>
    <row r="470" spans="1:13" x14ac:dyDescent="0.25">
      <c r="A470" s="22"/>
      <c r="B470" s="16"/>
      <c r="C470" s="25"/>
      <c r="D470" s="25"/>
      <c r="E470" s="25"/>
      <c r="F470" s="22"/>
      <c r="G470" s="22"/>
      <c r="H470" s="22"/>
      <c r="I470" s="22"/>
      <c r="J470" s="22"/>
      <c r="K470" s="22"/>
      <c r="L470" s="22"/>
      <c r="M470" s="22"/>
    </row>
    <row r="471" spans="1:13" x14ac:dyDescent="0.25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</row>
    <row r="472" spans="1:13" x14ac:dyDescent="0.25">
      <c r="A472" s="22"/>
      <c r="B472" s="22"/>
      <c r="C472" s="146" t="s">
        <v>112</v>
      </c>
      <c r="D472" s="146"/>
      <c r="E472" s="146"/>
      <c r="F472" s="146"/>
      <c r="G472" s="146"/>
      <c r="H472" s="146"/>
      <c r="I472" s="146"/>
      <c r="J472" s="146"/>
      <c r="K472" s="146"/>
      <c r="L472" s="22"/>
      <c r="M472" s="22"/>
    </row>
    <row r="473" spans="1:13" x14ac:dyDescent="0.25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</row>
    <row r="474" spans="1:13" x14ac:dyDescent="0.25">
      <c r="A474" s="22"/>
      <c r="B474" s="16" t="s">
        <v>190</v>
      </c>
      <c r="C474" s="25"/>
      <c r="D474" s="25"/>
      <c r="E474" s="25"/>
      <c r="F474" s="25"/>
      <c r="G474" s="25"/>
      <c r="H474" s="25"/>
      <c r="I474" s="25"/>
      <c r="J474" s="22"/>
      <c r="K474" s="22"/>
      <c r="L474" s="22"/>
      <c r="M474" s="22"/>
    </row>
    <row r="475" spans="1:13" x14ac:dyDescent="0.25">
      <c r="A475" s="22"/>
      <c r="B475" s="16" t="s">
        <v>105</v>
      </c>
      <c r="C475" s="25"/>
      <c r="D475" s="25"/>
      <c r="E475" s="25"/>
      <c r="F475" s="25"/>
      <c r="G475" s="25"/>
      <c r="H475" s="25"/>
      <c r="I475" s="25"/>
      <c r="J475" s="22"/>
      <c r="K475" s="22"/>
      <c r="L475" s="22"/>
      <c r="M475" s="22"/>
    </row>
    <row r="476" spans="1:13" x14ac:dyDescent="0.25">
      <c r="A476" s="22"/>
      <c r="B476" s="22"/>
      <c r="C476" s="22"/>
      <c r="D476" s="22"/>
      <c r="E476" s="22"/>
      <c r="F476" s="22"/>
      <c r="G476" s="22"/>
      <c r="H476" s="22"/>
      <c r="I476" s="12" t="s">
        <v>104</v>
      </c>
      <c r="J476" s="22"/>
      <c r="K476" s="22"/>
      <c r="L476" s="22"/>
      <c r="M476" s="22"/>
    </row>
    <row r="477" spans="1:13" x14ac:dyDescent="0.25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</row>
    <row r="478" spans="1:13" x14ac:dyDescent="0.25">
      <c r="A478" s="22"/>
      <c r="B478" s="153" t="s">
        <v>49</v>
      </c>
      <c r="C478" s="153" t="s">
        <v>106</v>
      </c>
      <c r="D478" s="153"/>
      <c r="E478" s="153"/>
      <c r="F478" s="154" t="s">
        <v>125</v>
      </c>
      <c r="G478" s="155"/>
      <c r="H478" s="155"/>
      <c r="I478" s="156"/>
      <c r="J478" s="22"/>
      <c r="K478" s="22"/>
      <c r="L478" s="22"/>
      <c r="M478" s="22"/>
    </row>
    <row r="479" spans="1:13" x14ac:dyDescent="0.25">
      <c r="A479" s="22"/>
      <c r="B479" s="153"/>
      <c r="C479" s="153"/>
      <c r="D479" s="153"/>
      <c r="E479" s="153"/>
      <c r="F479" s="157"/>
      <c r="G479" s="158"/>
      <c r="H479" s="158"/>
      <c r="I479" s="159"/>
      <c r="J479" s="22"/>
      <c r="K479" s="22"/>
      <c r="L479" s="22"/>
      <c r="M479" s="22"/>
    </row>
    <row r="480" spans="1:13" ht="31.5" x14ac:dyDescent="0.25">
      <c r="A480" s="22"/>
      <c r="B480" s="153"/>
      <c r="C480" s="60" t="s">
        <v>2</v>
      </c>
      <c r="D480" s="60" t="s">
        <v>3</v>
      </c>
      <c r="E480" s="60" t="s">
        <v>47</v>
      </c>
      <c r="F480" s="160" t="s">
        <v>2</v>
      </c>
      <c r="G480" s="161"/>
      <c r="H480" s="60" t="s">
        <v>3</v>
      </c>
      <c r="I480" s="60" t="s">
        <v>47</v>
      </c>
      <c r="J480" s="22"/>
      <c r="K480" s="22"/>
      <c r="L480" s="22"/>
      <c r="M480" s="22"/>
    </row>
    <row r="481" spans="1:13" x14ac:dyDescent="0.25">
      <c r="A481" s="22"/>
      <c r="B481" s="13" t="s">
        <v>5</v>
      </c>
      <c r="C481" s="72">
        <v>50</v>
      </c>
      <c r="D481" s="144">
        <v>50</v>
      </c>
      <c r="E481" s="72">
        <v>0</v>
      </c>
      <c r="F481" s="149">
        <v>35</v>
      </c>
      <c r="G481" s="150"/>
      <c r="H481" s="144">
        <v>35</v>
      </c>
      <c r="I481" s="144">
        <v>8</v>
      </c>
      <c r="J481" s="22"/>
      <c r="K481" s="22"/>
      <c r="L481" s="22"/>
      <c r="M481" s="22"/>
    </row>
    <row r="482" spans="1:13" x14ac:dyDescent="0.25">
      <c r="A482" s="22"/>
      <c r="B482" s="139" t="s">
        <v>10</v>
      </c>
      <c r="C482" s="135">
        <v>40</v>
      </c>
      <c r="D482" s="144">
        <v>40</v>
      </c>
      <c r="E482" s="135">
        <v>0</v>
      </c>
      <c r="F482" s="149">
        <v>40</v>
      </c>
      <c r="G482" s="150"/>
      <c r="H482" s="144">
        <v>40</v>
      </c>
      <c r="I482" s="144">
        <v>0</v>
      </c>
      <c r="J482" s="22"/>
      <c r="K482" s="22"/>
      <c r="L482" s="22"/>
      <c r="M482" s="22"/>
    </row>
    <row r="483" spans="1:13" x14ac:dyDescent="0.25">
      <c r="A483" s="22"/>
      <c r="B483" s="145" t="s">
        <v>16</v>
      </c>
      <c r="C483" s="72">
        <v>0</v>
      </c>
      <c r="D483" s="144">
        <v>0</v>
      </c>
      <c r="E483" s="72">
        <v>0</v>
      </c>
      <c r="F483" s="149">
        <v>15</v>
      </c>
      <c r="G483" s="150"/>
      <c r="H483" s="144">
        <v>15</v>
      </c>
      <c r="I483" s="144">
        <v>5</v>
      </c>
      <c r="J483" s="22"/>
      <c r="K483" s="22"/>
      <c r="L483" s="22"/>
      <c r="M483" s="22"/>
    </row>
    <row r="484" spans="1:13" x14ac:dyDescent="0.25">
      <c r="A484" s="22"/>
      <c r="B484" s="145" t="s">
        <v>29</v>
      </c>
      <c r="C484" s="72">
        <v>0</v>
      </c>
      <c r="D484" s="144">
        <v>0</v>
      </c>
      <c r="E484" s="72">
        <v>0</v>
      </c>
      <c r="F484" s="149">
        <v>0</v>
      </c>
      <c r="G484" s="150"/>
      <c r="H484" s="144">
        <v>0</v>
      </c>
      <c r="I484" s="144">
        <v>0</v>
      </c>
      <c r="J484" s="22"/>
      <c r="K484" s="22"/>
      <c r="L484" s="22"/>
      <c r="M484" s="22"/>
    </row>
    <row r="485" spans="1:13" x14ac:dyDescent="0.25">
      <c r="A485" s="22"/>
      <c r="B485" s="15" t="s">
        <v>48</v>
      </c>
      <c r="C485" s="74">
        <f>SUM(C481:C484)</f>
        <v>90</v>
      </c>
      <c r="D485" s="74">
        <f t="shared" ref="D485:E485" si="23">SUM(D481:D484)</f>
        <v>90</v>
      </c>
      <c r="E485" s="74">
        <f t="shared" si="23"/>
        <v>0</v>
      </c>
      <c r="F485" s="151">
        <f>SUM(F481:F484)</f>
        <v>90</v>
      </c>
      <c r="G485" s="152"/>
      <c r="H485" s="74">
        <f>SUM(H481:H484)</f>
        <v>90</v>
      </c>
      <c r="I485" s="74">
        <f>SUM(I481:I484)</f>
        <v>13</v>
      </c>
      <c r="J485" s="22"/>
      <c r="K485" s="22"/>
      <c r="L485" s="22"/>
      <c r="M485" s="22"/>
    </row>
    <row r="486" spans="1:13" x14ac:dyDescent="0.25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</row>
    <row r="487" spans="1:13" x14ac:dyDescent="0.25">
      <c r="A487" s="22"/>
      <c r="B487" s="146" t="s">
        <v>113</v>
      </c>
      <c r="C487" s="146"/>
      <c r="D487" s="146"/>
      <c r="E487" s="146"/>
      <c r="F487" s="146"/>
      <c r="G487" s="146"/>
      <c r="H487" s="146"/>
      <c r="I487" s="146"/>
      <c r="J487" s="146"/>
      <c r="K487" s="22"/>
      <c r="L487" s="22"/>
      <c r="M487" s="22"/>
    </row>
    <row r="488" spans="1:13" x14ac:dyDescent="0.25">
      <c r="A488" s="22"/>
      <c r="B488" s="147" t="s">
        <v>191</v>
      </c>
      <c r="C488" s="147"/>
      <c r="D488" s="147"/>
      <c r="E488" s="147"/>
      <c r="F488" s="147"/>
      <c r="G488" s="147"/>
      <c r="H488" s="147"/>
      <c r="I488" s="147"/>
      <c r="J488" s="147"/>
      <c r="K488" s="147"/>
      <c r="L488" s="22"/>
      <c r="M488" s="22"/>
    </row>
    <row r="489" spans="1:13" x14ac:dyDescent="0.25">
      <c r="A489" s="22"/>
      <c r="B489" s="148"/>
      <c r="C489" s="148"/>
      <c r="D489" s="148"/>
      <c r="E489" s="148"/>
      <c r="F489" s="148"/>
      <c r="G489" s="148"/>
      <c r="H489" s="148"/>
      <c r="I489" s="148"/>
      <c r="J489" s="148"/>
      <c r="K489" s="22"/>
      <c r="L489" s="22"/>
      <c r="M489" s="22"/>
    </row>
    <row r="490" spans="1:13" x14ac:dyDescent="0.25">
      <c r="A490" s="22"/>
      <c r="B490" s="59"/>
      <c r="C490" s="59"/>
      <c r="D490" s="59"/>
      <c r="E490" s="59"/>
      <c r="F490" s="59"/>
      <c r="G490" s="59"/>
      <c r="H490" s="59"/>
      <c r="I490" s="12"/>
      <c r="J490" s="12"/>
      <c r="K490" s="22"/>
      <c r="L490" s="22"/>
      <c r="M490" s="22"/>
    </row>
    <row r="491" spans="1:13" x14ac:dyDescent="0.25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</row>
    <row r="492" spans="1:13" x14ac:dyDescent="0.25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</row>
    <row r="493" spans="1:13" x14ac:dyDescent="0.25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</row>
    <row r="494" spans="1:13" x14ac:dyDescent="0.25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</row>
    <row r="495" spans="1:13" x14ac:dyDescent="0.25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</row>
    <row r="496" spans="1:13" x14ac:dyDescent="0.25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</row>
    <row r="497" spans="1:12" x14ac:dyDescent="0.25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</row>
    <row r="498" spans="1:12" x14ac:dyDescent="0.25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</row>
    <row r="499" spans="1:12" x14ac:dyDescent="0.25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</row>
    <row r="500" spans="1:12" x14ac:dyDescent="0.25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</row>
    <row r="501" spans="1:12" x14ac:dyDescent="0.25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</row>
    <row r="502" spans="1:12" x14ac:dyDescent="0.25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</row>
    <row r="503" spans="1:12" x14ac:dyDescent="0.25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</row>
    <row r="504" spans="1:12" x14ac:dyDescent="0.25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</row>
    <row r="505" spans="1:12" x14ac:dyDescent="0.25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</row>
    <row r="506" spans="1:12" x14ac:dyDescent="0.25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</row>
    <row r="507" spans="1:12" x14ac:dyDescent="0.25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</row>
    <row r="508" spans="1:12" x14ac:dyDescent="0.25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</row>
    <row r="509" spans="1:12" x14ac:dyDescent="0.25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</row>
    <row r="510" spans="1:12" x14ac:dyDescent="0.25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</row>
    <row r="511" spans="1:12" x14ac:dyDescent="0.25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</row>
    <row r="512" spans="1:12" x14ac:dyDescent="0.25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</row>
  </sheetData>
  <mergeCells count="210">
    <mergeCell ref="J439:L439"/>
    <mergeCell ref="A179:K179"/>
    <mergeCell ref="G184:H185"/>
    <mergeCell ref="I184:K185"/>
    <mergeCell ref="B73:F73"/>
    <mergeCell ref="B74:C74"/>
    <mergeCell ref="B93:C93"/>
    <mergeCell ref="B109:C109"/>
    <mergeCell ref="B125:D125"/>
    <mergeCell ref="B143:C143"/>
    <mergeCell ref="H164:I164"/>
    <mergeCell ref="C178:E178"/>
    <mergeCell ref="B195:J195"/>
    <mergeCell ref="J196:K196"/>
    <mergeCell ref="C207:H207"/>
    <mergeCell ref="B208:K208"/>
    <mergeCell ref="B215:K215"/>
    <mergeCell ref="C217:E218"/>
    <mergeCell ref="F217:I218"/>
    <mergeCell ref="B217:B219"/>
    <mergeCell ref="B209:C209"/>
    <mergeCell ref="H209:J209"/>
    <mergeCell ref="B210:C210"/>
    <mergeCell ref="I210:J210"/>
    <mergeCell ref="F373:G373"/>
    <mergeCell ref="B366:L366"/>
    <mergeCell ref="F385:G385"/>
    <mergeCell ref="F402:G402"/>
    <mergeCell ref="F227:G227"/>
    <mergeCell ref="I191:J191"/>
    <mergeCell ref="C184:D185"/>
    <mergeCell ref="E184:F185"/>
    <mergeCell ref="B184:B186"/>
    <mergeCell ref="F338:G338"/>
    <mergeCell ref="F339:G339"/>
    <mergeCell ref="B359:B361"/>
    <mergeCell ref="C359:E360"/>
    <mergeCell ref="F359:I360"/>
    <mergeCell ref="B356:K356"/>
    <mergeCell ref="H302:I302"/>
    <mergeCell ref="H303:I303"/>
    <mergeCell ref="H304:I304"/>
    <mergeCell ref="H305:I305"/>
    <mergeCell ref="H307:I307"/>
    <mergeCell ref="H308:I308"/>
    <mergeCell ref="B273:B275"/>
    <mergeCell ref="C273:E274"/>
    <mergeCell ref="C391:K391"/>
    <mergeCell ref="I186:J186"/>
    <mergeCell ref="I187:J187"/>
    <mergeCell ref="I188:J188"/>
    <mergeCell ref="I189:J189"/>
    <mergeCell ref="B357:J357"/>
    <mergeCell ref="B364:K364"/>
    <mergeCell ref="G361:H361"/>
    <mergeCell ref="G362:H362"/>
    <mergeCell ref="G363:H363"/>
    <mergeCell ref="B270:J271"/>
    <mergeCell ref="F331:I332"/>
    <mergeCell ref="B341:I341"/>
    <mergeCell ref="B347:B349"/>
    <mergeCell ref="C347:E348"/>
    <mergeCell ref="F347:I348"/>
    <mergeCell ref="B355:J355"/>
    <mergeCell ref="F333:G333"/>
    <mergeCell ref="F334:G334"/>
    <mergeCell ref="F335:G335"/>
    <mergeCell ref="F336:G336"/>
    <mergeCell ref="I190:J190"/>
    <mergeCell ref="F219:G219"/>
    <mergeCell ref="F220:G220"/>
    <mergeCell ref="F221:G221"/>
    <mergeCell ref="F374:G374"/>
    <mergeCell ref="F382:G382"/>
    <mergeCell ref="F383:G383"/>
    <mergeCell ref="F384:G384"/>
    <mergeCell ref="B380:B382"/>
    <mergeCell ref="C380:E381"/>
    <mergeCell ref="F380:I381"/>
    <mergeCell ref="F387:G387"/>
    <mergeCell ref="C376:K376"/>
    <mergeCell ref="B368:B370"/>
    <mergeCell ref="C368:E369"/>
    <mergeCell ref="F368:I369"/>
    <mergeCell ref="F370:G370"/>
    <mergeCell ref="F371:G371"/>
    <mergeCell ref="F372:G372"/>
    <mergeCell ref="A1:K1"/>
    <mergeCell ref="A4:K4"/>
    <mergeCell ref="A5:K5"/>
    <mergeCell ref="A2:K2"/>
    <mergeCell ref="H251:I251"/>
    <mergeCell ref="I192:J192"/>
    <mergeCell ref="I193:J193"/>
    <mergeCell ref="F155:G155"/>
    <mergeCell ref="F156:G156"/>
    <mergeCell ref="F157:G157"/>
    <mergeCell ref="F158:G158"/>
    <mergeCell ref="F159:G159"/>
    <mergeCell ref="F160:G160"/>
    <mergeCell ref="A152:K152"/>
    <mergeCell ref="A163:K163"/>
    <mergeCell ref="B154:B155"/>
    <mergeCell ref="C154:E154"/>
    <mergeCell ref="F154:I154"/>
    <mergeCell ref="A7:A22"/>
    <mergeCell ref="B7:B22"/>
    <mergeCell ref="F161:I161"/>
    <mergeCell ref="A150:J150"/>
    <mergeCell ref="B148:J148"/>
    <mergeCell ref="B69:F69"/>
    <mergeCell ref="B70:C70"/>
    <mergeCell ref="A23:A33"/>
    <mergeCell ref="B23:B33"/>
    <mergeCell ref="A34:A41"/>
    <mergeCell ref="B34:B41"/>
    <mergeCell ref="A42:A48"/>
    <mergeCell ref="B42:B48"/>
    <mergeCell ref="A49:C49"/>
    <mergeCell ref="C161:E161"/>
    <mergeCell ref="F222:G222"/>
    <mergeCell ref="F223:G223"/>
    <mergeCell ref="F224:G224"/>
    <mergeCell ref="F225:G225"/>
    <mergeCell ref="F226:G226"/>
    <mergeCell ref="I230:J230"/>
    <mergeCell ref="B243:F243"/>
    <mergeCell ref="B248:B250"/>
    <mergeCell ref="C248:D249"/>
    <mergeCell ref="B244:I244"/>
    <mergeCell ref="H250:I250"/>
    <mergeCell ref="E248:I249"/>
    <mergeCell ref="E247:H247"/>
    <mergeCell ref="B229:J229"/>
    <mergeCell ref="H252:I252"/>
    <mergeCell ref="H253:I253"/>
    <mergeCell ref="F349:G349"/>
    <mergeCell ref="B257:J257"/>
    <mergeCell ref="H258:I258"/>
    <mergeCell ref="E250:G250"/>
    <mergeCell ref="E251:G251"/>
    <mergeCell ref="E252:G252"/>
    <mergeCell ref="E253:G253"/>
    <mergeCell ref="E254:G254"/>
    <mergeCell ref="E255:G255"/>
    <mergeCell ref="F273:I274"/>
    <mergeCell ref="H306:I306"/>
    <mergeCell ref="F337:G337"/>
    <mergeCell ref="F350:G350"/>
    <mergeCell ref="F351:G351"/>
    <mergeCell ref="F352:G352"/>
    <mergeCell ref="F353:G353"/>
    <mergeCell ref="H254:I254"/>
    <mergeCell ref="H280:I280"/>
    <mergeCell ref="H275:I275"/>
    <mergeCell ref="H276:I276"/>
    <mergeCell ref="H277:I277"/>
    <mergeCell ref="H278:I278"/>
    <mergeCell ref="H279:I279"/>
    <mergeCell ref="H255:I255"/>
    <mergeCell ref="B325:I325"/>
    <mergeCell ref="B331:B333"/>
    <mergeCell ref="C331:E332"/>
    <mergeCell ref="B282:J282"/>
    <mergeCell ref="H283:I283"/>
    <mergeCell ref="B297:J298"/>
    <mergeCell ref="B300:B302"/>
    <mergeCell ref="C300:E301"/>
    <mergeCell ref="F300:I301"/>
    <mergeCell ref="B310:J310"/>
    <mergeCell ref="H311:I311"/>
    <mergeCell ref="F397:G397"/>
    <mergeCell ref="F398:G398"/>
    <mergeCell ref="F399:G399"/>
    <mergeCell ref="F400:G400"/>
    <mergeCell ref="F401:G401"/>
    <mergeCell ref="F403:G403"/>
    <mergeCell ref="C424:K424"/>
    <mergeCell ref="B429:B431"/>
    <mergeCell ref="C429:E430"/>
    <mergeCell ref="F429:I430"/>
    <mergeCell ref="J407:L407"/>
    <mergeCell ref="B406:K406"/>
    <mergeCell ref="B395:B397"/>
    <mergeCell ref="C395:E396"/>
    <mergeCell ref="F395:I396"/>
    <mergeCell ref="C365:K365"/>
    <mergeCell ref="B487:J487"/>
    <mergeCell ref="B488:K488"/>
    <mergeCell ref="B489:J489"/>
    <mergeCell ref="F483:G483"/>
    <mergeCell ref="F484:G484"/>
    <mergeCell ref="F485:G485"/>
    <mergeCell ref="C468:K468"/>
    <mergeCell ref="C472:K472"/>
    <mergeCell ref="B478:B480"/>
    <mergeCell ref="C478:E479"/>
    <mergeCell ref="F478:I479"/>
    <mergeCell ref="F480:G480"/>
    <mergeCell ref="F481:G481"/>
    <mergeCell ref="F482:G482"/>
    <mergeCell ref="F386:G386"/>
    <mergeCell ref="F431:G431"/>
    <mergeCell ref="F432:G432"/>
    <mergeCell ref="F433:G433"/>
    <mergeCell ref="F434:G434"/>
    <mergeCell ref="F435:G435"/>
    <mergeCell ref="F436:G436"/>
    <mergeCell ref="B438:K438"/>
    <mergeCell ref="F404:G404"/>
  </mergeCells>
  <pageMargins left="0.70866141732283472" right="0.70866141732283472" top="0.74803149606299213" bottom="0.74803149606299213" header="0.31496062992125984" footer="0.31496062992125984"/>
  <pageSetup paperSize="9" scale="4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5"/>
  <sheetViews>
    <sheetView zoomScale="73" zoomScaleNormal="73" workbookViewId="0">
      <selection activeCell="W24" sqref="W24"/>
    </sheetView>
  </sheetViews>
  <sheetFormatPr defaultRowHeight="15" x14ac:dyDescent="0.25"/>
  <cols>
    <col min="1" max="1" width="4.85546875" customWidth="1"/>
    <col min="2" max="2" width="18.7109375" customWidth="1"/>
    <col min="3" max="3" width="33.7109375" customWidth="1"/>
    <col min="4" max="4" width="8.7109375" customWidth="1"/>
    <col min="5" max="5" width="17.5703125" customWidth="1"/>
    <col min="6" max="6" width="19.28515625" customWidth="1"/>
    <col min="7" max="7" width="19" customWidth="1"/>
    <col min="8" max="8" width="19.140625" customWidth="1"/>
    <col min="9" max="9" width="11.28515625" customWidth="1"/>
    <col min="10" max="10" width="10.7109375" customWidth="1"/>
    <col min="11" max="11" width="11.140625" customWidth="1"/>
  </cols>
  <sheetData>
    <row r="2" spans="1:11" ht="120" customHeight="1" x14ac:dyDescent="0.25">
      <c r="A2" s="34"/>
      <c r="B2" s="34" t="s">
        <v>31</v>
      </c>
      <c r="C2" s="34" t="s">
        <v>1</v>
      </c>
      <c r="D2" s="34" t="s">
        <v>114</v>
      </c>
      <c r="E2" s="34" t="s">
        <v>115</v>
      </c>
      <c r="F2" s="34" t="s">
        <v>116</v>
      </c>
      <c r="G2" s="34" t="s">
        <v>86</v>
      </c>
      <c r="H2" s="34" t="s">
        <v>87</v>
      </c>
      <c r="I2" s="34" t="s">
        <v>117</v>
      </c>
      <c r="J2" s="34" t="s">
        <v>32</v>
      </c>
      <c r="K2" s="34" t="s">
        <v>33</v>
      </c>
    </row>
    <row r="3" spans="1:11" x14ac:dyDescent="0.25">
      <c r="A3" s="247" t="s">
        <v>4</v>
      </c>
      <c r="B3" s="249" t="s">
        <v>5</v>
      </c>
      <c r="C3" s="35" t="s">
        <v>146</v>
      </c>
      <c r="D3" s="36">
        <v>1515</v>
      </c>
      <c r="E3" s="36">
        <v>1515</v>
      </c>
      <c r="F3" s="36">
        <v>0</v>
      </c>
      <c r="G3" s="36">
        <v>0</v>
      </c>
      <c r="H3" s="36">
        <v>0</v>
      </c>
      <c r="I3" s="36">
        <f>F3+G3+H3</f>
        <v>0</v>
      </c>
      <c r="J3" s="37">
        <f>I3/D3*100</f>
        <v>0</v>
      </c>
      <c r="K3" s="38">
        <f>I3/E3*100</f>
        <v>0</v>
      </c>
    </row>
    <row r="4" spans="1:11" x14ac:dyDescent="0.25">
      <c r="A4" s="247"/>
      <c r="B4" s="247"/>
      <c r="C4" s="35" t="s">
        <v>6</v>
      </c>
      <c r="D4" s="36">
        <v>8</v>
      </c>
      <c r="E4" s="36">
        <v>32</v>
      </c>
      <c r="F4" s="36">
        <v>0</v>
      </c>
      <c r="G4" s="36">
        <v>0</v>
      </c>
      <c r="H4" s="36">
        <v>0</v>
      </c>
      <c r="I4" s="36">
        <f t="shared" ref="I4:I17" si="0">F4+G4+H4</f>
        <v>0</v>
      </c>
      <c r="J4" s="37">
        <f t="shared" ref="J4:J18" si="1">I4/D4*100</f>
        <v>0</v>
      </c>
      <c r="K4" s="38">
        <f t="shared" ref="K4:K17" si="2">I4/E4*100</f>
        <v>0</v>
      </c>
    </row>
    <row r="5" spans="1:11" x14ac:dyDescent="0.25">
      <c r="A5" s="247"/>
      <c r="B5" s="247"/>
      <c r="C5" s="35" t="s">
        <v>147</v>
      </c>
      <c r="D5" s="36">
        <v>150</v>
      </c>
      <c r="E5" s="36">
        <v>150</v>
      </c>
      <c r="F5" s="36">
        <v>0</v>
      </c>
      <c r="G5" s="36">
        <v>0</v>
      </c>
      <c r="H5" s="36">
        <v>0</v>
      </c>
      <c r="I5" s="36">
        <f t="shared" si="0"/>
        <v>0</v>
      </c>
      <c r="J5" s="37">
        <f t="shared" si="1"/>
        <v>0</v>
      </c>
      <c r="K5" s="38">
        <f t="shared" si="2"/>
        <v>0</v>
      </c>
    </row>
    <row r="6" spans="1:11" x14ac:dyDescent="0.25">
      <c r="A6" s="247"/>
      <c r="B6" s="247"/>
      <c r="C6" s="35" t="s">
        <v>148</v>
      </c>
      <c r="D6" s="36">
        <v>541</v>
      </c>
      <c r="E6" s="36">
        <v>541</v>
      </c>
      <c r="F6" s="36">
        <v>0</v>
      </c>
      <c r="G6" s="36">
        <v>0</v>
      </c>
      <c r="H6" s="36">
        <v>13</v>
      </c>
      <c r="I6" s="36">
        <f t="shared" si="0"/>
        <v>13</v>
      </c>
      <c r="J6" s="37">
        <f t="shared" si="1"/>
        <v>2.4029574861367835</v>
      </c>
      <c r="K6" s="38">
        <f t="shared" si="2"/>
        <v>2.4029574861367835</v>
      </c>
    </row>
    <row r="7" spans="1:11" x14ac:dyDescent="0.25">
      <c r="A7" s="247"/>
      <c r="B7" s="247"/>
      <c r="C7" s="35" t="s">
        <v>149</v>
      </c>
      <c r="D7" s="36">
        <v>130</v>
      </c>
      <c r="E7" s="36">
        <v>130</v>
      </c>
      <c r="F7" s="36">
        <v>0</v>
      </c>
      <c r="G7" s="36">
        <v>0</v>
      </c>
      <c r="H7" s="36">
        <v>0</v>
      </c>
      <c r="I7" s="36">
        <f t="shared" si="0"/>
        <v>0</v>
      </c>
      <c r="J7" s="37">
        <f t="shared" si="1"/>
        <v>0</v>
      </c>
      <c r="K7" s="38">
        <f t="shared" si="2"/>
        <v>0</v>
      </c>
    </row>
    <row r="8" spans="1:11" x14ac:dyDescent="0.25">
      <c r="A8" s="247"/>
      <c r="B8" s="247"/>
      <c r="C8" s="35" t="s">
        <v>150</v>
      </c>
      <c r="D8" s="36">
        <v>350</v>
      </c>
      <c r="E8" s="36">
        <v>350</v>
      </c>
      <c r="F8" s="36">
        <v>0</v>
      </c>
      <c r="G8" s="36">
        <v>0</v>
      </c>
      <c r="H8" s="36">
        <v>34</v>
      </c>
      <c r="I8" s="36">
        <f t="shared" si="0"/>
        <v>34</v>
      </c>
      <c r="J8" s="37">
        <f t="shared" si="1"/>
        <v>9.7142857142857135</v>
      </c>
      <c r="K8" s="38">
        <f t="shared" si="2"/>
        <v>9.7142857142857135</v>
      </c>
    </row>
    <row r="9" spans="1:11" x14ac:dyDescent="0.25">
      <c r="A9" s="247"/>
      <c r="B9" s="247"/>
      <c r="C9" s="35" t="s">
        <v>151</v>
      </c>
      <c r="D9" s="36">
        <v>514</v>
      </c>
      <c r="E9" s="36">
        <v>514</v>
      </c>
      <c r="F9" s="36">
        <v>0</v>
      </c>
      <c r="G9" s="36">
        <v>0</v>
      </c>
      <c r="H9" s="36">
        <v>98</v>
      </c>
      <c r="I9" s="36">
        <f t="shared" si="0"/>
        <v>98</v>
      </c>
      <c r="J9" s="37">
        <f t="shared" si="1"/>
        <v>19.066147859922179</v>
      </c>
      <c r="K9" s="38">
        <f t="shared" si="2"/>
        <v>19.066147859922179</v>
      </c>
    </row>
    <row r="10" spans="1:11" x14ac:dyDescent="0.25">
      <c r="A10" s="247"/>
      <c r="B10" s="247"/>
      <c r="C10" s="39" t="s">
        <v>11</v>
      </c>
      <c r="D10" s="36">
        <v>310</v>
      </c>
      <c r="E10" s="36">
        <v>849</v>
      </c>
      <c r="F10" s="36">
        <v>74</v>
      </c>
      <c r="G10" s="36">
        <v>0</v>
      </c>
      <c r="H10" s="36">
        <v>0</v>
      </c>
      <c r="I10" s="36">
        <f t="shared" si="0"/>
        <v>74</v>
      </c>
      <c r="J10" s="37">
        <f t="shared" si="1"/>
        <v>23.870967741935484</v>
      </c>
      <c r="K10" s="38">
        <f t="shared" si="2"/>
        <v>8.7161366313309774</v>
      </c>
    </row>
    <row r="11" spans="1:11" x14ac:dyDescent="0.25">
      <c r="A11" s="247"/>
      <c r="B11" s="247"/>
      <c r="C11" s="35" t="s">
        <v>7</v>
      </c>
      <c r="D11" s="36">
        <v>300</v>
      </c>
      <c r="E11" s="36">
        <v>2100</v>
      </c>
      <c r="F11" s="36">
        <v>0</v>
      </c>
      <c r="G11" s="36">
        <v>0</v>
      </c>
      <c r="H11" s="36">
        <v>0</v>
      </c>
      <c r="I11" s="36">
        <f t="shared" si="0"/>
        <v>0</v>
      </c>
      <c r="J11" s="37">
        <f t="shared" si="1"/>
        <v>0</v>
      </c>
      <c r="K11" s="38">
        <f t="shared" si="2"/>
        <v>0</v>
      </c>
    </row>
    <row r="12" spans="1:11" x14ac:dyDescent="0.25">
      <c r="A12" s="247"/>
      <c r="B12" s="247"/>
      <c r="C12" s="35" t="s">
        <v>89</v>
      </c>
      <c r="D12" s="36">
        <v>2</v>
      </c>
      <c r="E12" s="36">
        <v>6</v>
      </c>
      <c r="F12" s="36">
        <v>0</v>
      </c>
      <c r="G12" s="36">
        <v>0</v>
      </c>
      <c r="H12" s="36">
        <v>0</v>
      </c>
      <c r="I12" s="36">
        <f t="shared" si="0"/>
        <v>0</v>
      </c>
      <c r="J12" s="37">
        <f t="shared" si="1"/>
        <v>0</v>
      </c>
      <c r="K12" s="38">
        <f t="shared" si="2"/>
        <v>0</v>
      </c>
    </row>
    <row r="13" spans="1:11" x14ac:dyDescent="0.25">
      <c r="A13" s="247"/>
      <c r="B13" s="247"/>
      <c r="C13" s="35" t="s">
        <v>85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f t="shared" si="0"/>
        <v>0</v>
      </c>
      <c r="J13" s="37">
        <v>0</v>
      </c>
      <c r="K13" s="38">
        <v>0</v>
      </c>
    </row>
    <row r="14" spans="1:11" ht="25.5" x14ac:dyDescent="0.25">
      <c r="A14" s="247"/>
      <c r="B14" s="247"/>
      <c r="C14" s="35" t="s">
        <v>152</v>
      </c>
      <c r="D14" s="36">
        <v>35</v>
      </c>
      <c r="E14" s="36">
        <v>35</v>
      </c>
      <c r="F14" s="36">
        <v>0</v>
      </c>
      <c r="G14" s="36">
        <v>0</v>
      </c>
      <c r="H14" s="36">
        <v>8</v>
      </c>
      <c r="I14" s="36">
        <f t="shared" si="0"/>
        <v>8</v>
      </c>
      <c r="J14" s="37">
        <f t="shared" si="1"/>
        <v>22.857142857142858</v>
      </c>
      <c r="K14" s="38">
        <f t="shared" si="2"/>
        <v>22.857142857142858</v>
      </c>
    </row>
    <row r="15" spans="1:11" x14ac:dyDescent="0.25">
      <c r="A15" s="247"/>
      <c r="B15" s="247"/>
      <c r="C15" s="35" t="s">
        <v>153</v>
      </c>
      <c r="D15" s="36">
        <v>467</v>
      </c>
      <c r="E15" s="36">
        <v>467</v>
      </c>
      <c r="F15" s="36">
        <v>0</v>
      </c>
      <c r="G15" s="36">
        <v>0</v>
      </c>
      <c r="H15" s="36">
        <v>182</v>
      </c>
      <c r="I15" s="36">
        <f t="shared" si="0"/>
        <v>182</v>
      </c>
      <c r="J15" s="37">
        <f t="shared" si="1"/>
        <v>38.972162740899357</v>
      </c>
      <c r="K15" s="38">
        <f t="shared" si="2"/>
        <v>38.972162740899357</v>
      </c>
    </row>
    <row r="16" spans="1:11" x14ac:dyDescent="0.25">
      <c r="A16" s="247"/>
      <c r="B16" s="247"/>
      <c r="C16" s="39" t="s">
        <v>90</v>
      </c>
      <c r="D16" s="36">
        <v>10</v>
      </c>
      <c r="E16" s="36">
        <v>50</v>
      </c>
      <c r="F16" s="36">
        <v>0</v>
      </c>
      <c r="G16" s="36">
        <v>0</v>
      </c>
      <c r="H16" s="36">
        <v>0</v>
      </c>
      <c r="I16" s="36">
        <f t="shared" si="0"/>
        <v>0</v>
      </c>
      <c r="J16" s="37">
        <f t="shared" si="1"/>
        <v>0</v>
      </c>
      <c r="K16" s="38">
        <f t="shared" si="2"/>
        <v>0</v>
      </c>
    </row>
    <row r="17" spans="1:11" x14ac:dyDescent="0.25">
      <c r="A17" s="247"/>
      <c r="B17" s="247"/>
      <c r="C17" s="35" t="s">
        <v>154</v>
      </c>
      <c r="D17" s="36">
        <v>205</v>
      </c>
      <c r="E17" s="36">
        <v>225</v>
      </c>
      <c r="F17" s="36">
        <v>20</v>
      </c>
      <c r="G17" s="36">
        <v>0</v>
      </c>
      <c r="H17" s="36">
        <v>0</v>
      </c>
      <c r="I17" s="36">
        <f t="shared" si="0"/>
        <v>20</v>
      </c>
      <c r="J17" s="37">
        <f t="shared" si="1"/>
        <v>9.7560975609756095</v>
      </c>
      <c r="K17" s="38">
        <f t="shared" si="2"/>
        <v>8.8888888888888893</v>
      </c>
    </row>
    <row r="18" spans="1:11" x14ac:dyDescent="0.25">
      <c r="A18" s="248"/>
      <c r="B18" s="248"/>
      <c r="C18" s="40" t="s">
        <v>34</v>
      </c>
      <c r="D18" s="41">
        <f t="shared" ref="D18:I18" si="3">SUM(D3:D17)</f>
        <v>4537</v>
      </c>
      <c r="E18" s="41">
        <f t="shared" si="3"/>
        <v>6964</v>
      </c>
      <c r="F18" s="41">
        <f t="shared" si="3"/>
        <v>94</v>
      </c>
      <c r="G18" s="41">
        <f t="shared" si="3"/>
        <v>0</v>
      </c>
      <c r="H18" s="41">
        <f t="shared" si="3"/>
        <v>335</v>
      </c>
      <c r="I18" s="41">
        <f t="shared" si="3"/>
        <v>429</v>
      </c>
      <c r="J18" s="42">
        <f t="shared" si="1"/>
        <v>9.455587392550143</v>
      </c>
      <c r="K18" s="43">
        <f t="shared" ref="K18" si="4">I18*100/E18</f>
        <v>6.1602527283170589</v>
      </c>
    </row>
    <row r="19" spans="1:11" x14ac:dyDescent="0.25">
      <c r="A19" s="249" t="s">
        <v>9</v>
      </c>
      <c r="B19" s="249" t="s">
        <v>10</v>
      </c>
      <c r="C19" s="35" t="s">
        <v>155</v>
      </c>
      <c r="D19" s="36">
        <v>240</v>
      </c>
      <c r="E19" s="36">
        <v>240</v>
      </c>
      <c r="F19" s="36">
        <v>0</v>
      </c>
      <c r="G19" s="36">
        <v>0</v>
      </c>
      <c r="H19" s="36">
        <v>0</v>
      </c>
      <c r="I19" s="36">
        <f>F19+G19+H19</f>
        <v>0</v>
      </c>
      <c r="J19" s="37">
        <f>I19/D19*100</f>
        <v>0</v>
      </c>
      <c r="K19" s="38">
        <f>I19/E19*100</f>
        <v>0</v>
      </c>
    </row>
    <row r="20" spans="1:11" x14ac:dyDescent="0.25">
      <c r="A20" s="247"/>
      <c r="B20" s="247"/>
      <c r="C20" s="35" t="s">
        <v>6</v>
      </c>
      <c r="D20" s="36">
        <v>2</v>
      </c>
      <c r="E20" s="36">
        <v>8</v>
      </c>
      <c r="F20" s="36">
        <v>0</v>
      </c>
      <c r="G20" s="36">
        <v>0</v>
      </c>
      <c r="H20" s="36">
        <v>0</v>
      </c>
      <c r="I20" s="36">
        <f t="shared" ref="I20:I45" si="5">F20+G20+H20</f>
        <v>0</v>
      </c>
      <c r="J20" s="37">
        <f t="shared" ref="J20:J28" si="6">I20/D20*100</f>
        <v>0</v>
      </c>
      <c r="K20" s="38">
        <f t="shared" ref="K20:K28" si="7">I20/E20*100</f>
        <v>0</v>
      </c>
    </row>
    <row r="21" spans="1:11" x14ac:dyDescent="0.25">
      <c r="A21" s="247"/>
      <c r="B21" s="247"/>
      <c r="C21" s="35" t="s">
        <v>148</v>
      </c>
      <c r="D21" s="36">
        <v>77</v>
      </c>
      <c r="E21" s="36">
        <v>77</v>
      </c>
      <c r="F21" s="36">
        <v>0</v>
      </c>
      <c r="G21" s="36">
        <v>0</v>
      </c>
      <c r="H21" s="36">
        <v>20</v>
      </c>
      <c r="I21" s="36">
        <f t="shared" si="5"/>
        <v>20</v>
      </c>
      <c r="J21" s="37">
        <f t="shared" si="6"/>
        <v>25.97402597402597</v>
      </c>
      <c r="K21" s="38">
        <f t="shared" si="7"/>
        <v>25.97402597402597</v>
      </c>
    </row>
    <row r="22" spans="1:11" x14ac:dyDescent="0.25">
      <c r="A22" s="247"/>
      <c r="B22" s="247"/>
      <c r="C22" s="35" t="s">
        <v>153</v>
      </c>
      <c r="D22" s="36">
        <v>100</v>
      </c>
      <c r="E22" s="36">
        <v>100</v>
      </c>
      <c r="F22" s="36">
        <v>0</v>
      </c>
      <c r="G22" s="36">
        <v>0</v>
      </c>
      <c r="H22" s="36">
        <v>45</v>
      </c>
      <c r="I22" s="36">
        <f t="shared" si="5"/>
        <v>45</v>
      </c>
      <c r="J22" s="37">
        <f t="shared" si="6"/>
        <v>45</v>
      </c>
      <c r="K22" s="38">
        <f t="shared" si="7"/>
        <v>45</v>
      </c>
    </row>
    <row r="23" spans="1:11" x14ac:dyDescent="0.25">
      <c r="A23" s="247"/>
      <c r="B23" s="247"/>
      <c r="C23" s="35" t="s">
        <v>150</v>
      </c>
      <c r="D23" s="36">
        <v>112</v>
      </c>
      <c r="E23" s="36">
        <v>112</v>
      </c>
      <c r="F23" s="36">
        <v>0</v>
      </c>
      <c r="G23" s="36">
        <v>0</v>
      </c>
      <c r="H23" s="36">
        <v>20</v>
      </c>
      <c r="I23" s="36">
        <f t="shared" si="5"/>
        <v>20</v>
      </c>
      <c r="J23" s="37">
        <f t="shared" si="6"/>
        <v>17.857142857142858</v>
      </c>
      <c r="K23" s="38">
        <f t="shared" si="7"/>
        <v>17.857142857142858</v>
      </c>
    </row>
    <row r="24" spans="1:11" x14ac:dyDescent="0.25">
      <c r="A24" s="247"/>
      <c r="B24" s="247"/>
      <c r="C24" s="35" t="s">
        <v>151</v>
      </c>
      <c r="D24" s="36">
        <v>135</v>
      </c>
      <c r="E24" s="36">
        <v>135</v>
      </c>
      <c r="F24" s="36">
        <v>0</v>
      </c>
      <c r="G24" s="36">
        <v>0</v>
      </c>
      <c r="H24" s="36">
        <v>58</v>
      </c>
      <c r="I24" s="36">
        <f t="shared" si="5"/>
        <v>58</v>
      </c>
      <c r="J24" s="37">
        <f t="shared" si="6"/>
        <v>42.962962962962962</v>
      </c>
      <c r="K24" s="38">
        <f t="shared" si="7"/>
        <v>42.962962962962962</v>
      </c>
    </row>
    <row r="25" spans="1:11" ht="25.5" x14ac:dyDescent="0.25">
      <c r="A25" s="247"/>
      <c r="B25" s="247"/>
      <c r="C25" s="35" t="s">
        <v>152</v>
      </c>
      <c r="D25" s="36">
        <v>40</v>
      </c>
      <c r="E25" s="36">
        <v>40</v>
      </c>
      <c r="F25" s="36">
        <v>0</v>
      </c>
      <c r="G25" s="36">
        <v>0</v>
      </c>
      <c r="H25" s="36">
        <v>0</v>
      </c>
      <c r="I25" s="36">
        <f t="shared" si="5"/>
        <v>0</v>
      </c>
      <c r="J25" s="37">
        <f t="shared" si="6"/>
        <v>0</v>
      </c>
      <c r="K25" s="38">
        <f t="shared" si="7"/>
        <v>0</v>
      </c>
    </row>
    <row r="26" spans="1:11" x14ac:dyDescent="0.25">
      <c r="A26" s="247"/>
      <c r="B26" s="247"/>
      <c r="C26" s="39" t="s">
        <v>11</v>
      </c>
      <c r="D26" s="36">
        <v>97</v>
      </c>
      <c r="E26" s="36">
        <v>194</v>
      </c>
      <c r="F26" s="36">
        <v>0</v>
      </c>
      <c r="G26" s="36">
        <v>0</v>
      </c>
      <c r="H26" s="36">
        <v>0</v>
      </c>
      <c r="I26" s="36">
        <f t="shared" si="5"/>
        <v>0</v>
      </c>
      <c r="J26" s="37">
        <f t="shared" si="6"/>
        <v>0</v>
      </c>
      <c r="K26" s="38">
        <f t="shared" si="7"/>
        <v>0</v>
      </c>
    </row>
    <row r="27" spans="1:11" x14ac:dyDescent="0.25">
      <c r="A27" s="247"/>
      <c r="B27" s="247"/>
      <c r="C27" s="44" t="s">
        <v>90</v>
      </c>
      <c r="D27" s="36">
        <v>4</v>
      </c>
      <c r="E27" s="36">
        <v>20</v>
      </c>
      <c r="F27" s="36">
        <v>0</v>
      </c>
      <c r="G27" s="36">
        <v>0</v>
      </c>
      <c r="H27" s="36">
        <v>0</v>
      </c>
      <c r="I27" s="36">
        <f t="shared" si="5"/>
        <v>0</v>
      </c>
      <c r="J27" s="37">
        <f t="shared" si="6"/>
        <v>0</v>
      </c>
      <c r="K27" s="38">
        <f t="shared" si="7"/>
        <v>0</v>
      </c>
    </row>
    <row r="28" spans="1:11" x14ac:dyDescent="0.25">
      <c r="A28" s="247"/>
      <c r="B28" s="247"/>
      <c r="C28" s="45" t="s">
        <v>88</v>
      </c>
      <c r="D28" s="46">
        <v>54</v>
      </c>
      <c r="E28" s="46">
        <v>54</v>
      </c>
      <c r="F28" s="46">
        <v>12</v>
      </c>
      <c r="G28" s="46">
        <v>0</v>
      </c>
      <c r="H28" s="46">
        <v>0</v>
      </c>
      <c r="I28" s="36">
        <f t="shared" si="5"/>
        <v>12</v>
      </c>
      <c r="J28" s="37">
        <f t="shared" si="6"/>
        <v>22.222222222222221</v>
      </c>
      <c r="K28" s="38">
        <f t="shared" si="7"/>
        <v>22.222222222222221</v>
      </c>
    </row>
    <row r="29" spans="1:11" x14ac:dyDescent="0.25">
      <c r="A29" s="248"/>
      <c r="B29" s="248"/>
      <c r="C29" s="40" t="s">
        <v>34</v>
      </c>
      <c r="D29" s="41">
        <f t="shared" ref="D29:I29" si="8">SUM(D19:D28)</f>
        <v>861</v>
      </c>
      <c r="E29" s="41">
        <f t="shared" si="8"/>
        <v>980</v>
      </c>
      <c r="F29" s="41">
        <f t="shared" si="8"/>
        <v>12</v>
      </c>
      <c r="G29" s="41">
        <f t="shared" si="8"/>
        <v>0</v>
      </c>
      <c r="H29" s="41">
        <f t="shared" si="8"/>
        <v>143</v>
      </c>
      <c r="I29" s="41">
        <f t="shared" si="8"/>
        <v>155</v>
      </c>
      <c r="J29" s="42">
        <f t="shared" ref="J29" si="9">I29*100/D29</f>
        <v>18.002322880371661</v>
      </c>
      <c r="K29" s="43">
        <f>I29/E29*100</f>
        <v>15.816326530612246</v>
      </c>
    </row>
    <row r="30" spans="1:11" x14ac:dyDescent="0.25">
      <c r="A30" s="241" t="s">
        <v>12</v>
      </c>
      <c r="B30" s="250" t="s">
        <v>16</v>
      </c>
      <c r="C30" s="47" t="s">
        <v>6</v>
      </c>
      <c r="D30" s="48">
        <v>1</v>
      </c>
      <c r="E30" s="48">
        <v>4</v>
      </c>
      <c r="F30" s="36">
        <v>0</v>
      </c>
      <c r="G30" s="36">
        <v>0</v>
      </c>
      <c r="H30" s="48">
        <v>0</v>
      </c>
      <c r="I30" s="36">
        <f t="shared" si="5"/>
        <v>0</v>
      </c>
      <c r="J30" s="37">
        <f>I30/D30*100</f>
        <v>0</v>
      </c>
      <c r="K30" s="38">
        <f>I30/E30*100</f>
        <v>0</v>
      </c>
    </row>
    <row r="31" spans="1:11" x14ac:dyDescent="0.25">
      <c r="A31" s="242"/>
      <c r="B31" s="242"/>
      <c r="C31" s="47" t="s">
        <v>153</v>
      </c>
      <c r="D31" s="48">
        <v>5</v>
      </c>
      <c r="E31" s="48">
        <v>5</v>
      </c>
      <c r="F31" s="36">
        <v>0</v>
      </c>
      <c r="G31" s="36">
        <v>0</v>
      </c>
      <c r="H31" s="48">
        <v>0</v>
      </c>
      <c r="I31" s="36">
        <f t="shared" si="5"/>
        <v>0</v>
      </c>
      <c r="J31" s="37">
        <f t="shared" ref="J31:J36" si="10">I31/D31*100</f>
        <v>0</v>
      </c>
      <c r="K31" s="38">
        <f t="shared" ref="K31:K36" si="11">I31/E31*100</f>
        <v>0</v>
      </c>
    </row>
    <row r="32" spans="1:11" x14ac:dyDescent="0.25">
      <c r="A32" s="242"/>
      <c r="B32" s="242"/>
      <c r="C32" s="47" t="s">
        <v>11</v>
      </c>
      <c r="D32" s="48">
        <v>65</v>
      </c>
      <c r="E32" s="48">
        <v>130</v>
      </c>
      <c r="F32" s="36">
        <v>0</v>
      </c>
      <c r="G32" s="36">
        <v>0</v>
      </c>
      <c r="H32" s="48">
        <v>0</v>
      </c>
      <c r="I32" s="36">
        <f t="shared" si="5"/>
        <v>0</v>
      </c>
      <c r="J32" s="37">
        <f t="shared" si="10"/>
        <v>0</v>
      </c>
      <c r="K32" s="38">
        <f t="shared" si="11"/>
        <v>0</v>
      </c>
    </row>
    <row r="33" spans="1:11" x14ac:dyDescent="0.25">
      <c r="A33" s="242"/>
      <c r="B33" s="242"/>
      <c r="C33" s="47" t="s">
        <v>156</v>
      </c>
      <c r="D33" s="48">
        <v>65</v>
      </c>
      <c r="E33" s="48">
        <v>65</v>
      </c>
      <c r="F33" s="36">
        <v>0</v>
      </c>
      <c r="G33" s="36">
        <v>0</v>
      </c>
      <c r="H33" s="48">
        <v>0</v>
      </c>
      <c r="I33" s="36">
        <f t="shared" si="5"/>
        <v>0</v>
      </c>
      <c r="J33" s="37">
        <f t="shared" si="10"/>
        <v>0</v>
      </c>
      <c r="K33" s="38">
        <f t="shared" si="11"/>
        <v>0</v>
      </c>
    </row>
    <row r="34" spans="1:11" x14ac:dyDescent="0.25">
      <c r="A34" s="242"/>
      <c r="B34" s="242"/>
      <c r="C34" s="47" t="s">
        <v>7</v>
      </c>
      <c r="D34" s="48">
        <v>10</v>
      </c>
      <c r="E34" s="48">
        <v>70</v>
      </c>
      <c r="F34" s="36">
        <v>0</v>
      </c>
      <c r="G34" s="36">
        <v>0</v>
      </c>
      <c r="H34" s="48">
        <v>0</v>
      </c>
      <c r="I34" s="36">
        <f t="shared" si="5"/>
        <v>0</v>
      </c>
      <c r="J34" s="37">
        <f t="shared" si="10"/>
        <v>0</v>
      </c>
      <c r="K34" s="38">
        <f t="shared" si="11"/>
        <v>0</v>
      </c>
    </row>
    <row r="35" spans="1:11" ht="25.5" x14ac:dyDescent="0.25">
      <c r="A35" s="242"/>
      <c r="B35" s="242"/>
      <c r="C35" s="47" t="s">
        <v>152</v>
      </c>
      <c r="D35" s="48">
        <v>15</v>
      </c>
      <c r="E35" s="48">
        <v>15</v>
      </c>
      <c r="F35" s="36">
        <v>0</v>
      </c>
      <c r="G35" s="36">
        <v>0</v>
      </c>
      <c r="H35" s="48">
        <v>5</v>
      </c>
      <c r="I35" s="36">
        <f t="shared" si="5"/>
        <v>5</v>
      </c>
      <c r="J35" s="37">
        <f t="shared" si="10"/>
        <v>33.333333333333329</v>
      </c>
      <c r="K35" s="38">
        <f t="shared" si="11"/>
        <v>33.333333333333329</v>
      </c>
    </row>
    <row r="36" spans="1:11" x14ac:dyDescent="0.25">
      <c r="A36" s="242"/>
      <c r="B36" s="242"/>
      <c r="C36" s="47" t="s">
        <v>90</v>
      </c>
      <c r="D36" s="48">
        <v>5</v>
      </c>
      <c r="E36" s="48">
        <v>25</v>
      </c>
      <c r="F36" s="36">
        <v>0</v>
      </c>
      <c r="G36" s="36">
        <v>0</v>
      </c>
      <c r="H36" s="48">
        <v>0</v>
      </c>
      <c r="I36" s="36">
        <f t="shared" si="5"/>
        <v>0</v>
      </c>
      <c r="J36" s="37">
        <f t="shared" si="10"/>
        <v>0</v>
      </c>
      <c r="K36" s="38">
        <f t="shared" si="11"/>
        <v>0</v>
      </c>
    </row>
    <row r="37" spans="1:11" x14ac:dyDescent="0.25">
      <c r="A37" s="242"/>
      <c r="B37" s="243"/>
      <c r="C37" s="40" t="s">
        <v>34</v>
      </c>
      <c r="D37" s="41">
        <f>SUM(D30:D36)</f>
        <v>166</v>
      </c>
      <c r="E37" s="41">
        <f>SUM(E30:E36)</f>
        <v>314</v>
      </c>
      <c r="F37" s="41">
        <f t="shared" ref="F37:H37" si="12">SUM(F30:F36)</f>
        <v>0</v>
      </c>
      <c r="G37" s="41">
        <f t="shared" si="12"/>
        <v>0</v>
      </c>
      <c r="H37" s="41">
        <f t="shared" si="12"/>
        <v>5</v>
      </c>
      <c r="I37" s="41">
        <f t="shared" si="5"/>
        <v>5</v>
      </c>
      <c r="J37" s="49">
        <f t="shared" ref="J37:K37" si="13">H37*100/D37</f>
        <v>3.0120481927710845</v>
      </c>
      <c r="K37" s="49">
        <f t="shared" si="13"/>
        <v>1.5923566878980893</v>
      </c>
    </row>
    <row r="38" spans="1:11" x14ac:dyDescent="0.25">
      <c r="A38" s="241" t="s">
        <v>14</v>
      </c>
      <c r="B38" s="241" t="s">
        <v>15</v>
      </c>
      <c r="C38" s="47" t="s">
        <v>155</v>
      </c>
      <c r="D38" s="48">
        <v>70</v>
      </c>
      <c r="E38" s="48">
        <v>70</v>
      </c>
      <c r="F38" s="36">
        <v>0</v>
      </c>
      <c r="G38" s="48">
        <v>0</v>
      </c>
      <c r="H38" s="48">
        <v>0</v>
      </c>
      <c r="I38" s="36">
        <f t="shared" si="5"/>
        <v>0</v>
      </c>
      <c r="J38" s="37">
        <f>I38/D38*100</f>
        <v>0</v>
      </c>
      <c r="K38" s="38">
        <f>I38/E38*100</f>
        <v>0</v>
      </c>
    </row>
    <row r="39" spans="1:11" x14ac:dyDescent="0.25">
      <c r="A39" s="242"/>
      <c r="B39" s="242"/>
      <c r="C39" s="45" t="s">
        <v>6</v>
      </c>
      <c r="D39" s="48">
        <v>1</v>
      </c>
      <c r="E39" s="48">
        <v>4</v>
      </c>
      <c r="F39" s="36">
        <v>0</v>
      </c>
      <c r="G39" s="48">
        <v>0</v>
      </c>
      <c r="H39" s="48">
        <v>0</v>
      </c>
      <c r="I39" s="36">
        <f t="shared" si="5"/>
        <v>0</v>
      </c>
      <c r="J39" s="37">
        <f t="shared" ref="J39:J44" si="14">I39/D39*100</f>
        <v>0</v>
      </c>
      <c r="K39" s="38">
        <f t="shared" ref="K39:K44" si="15">I39/E39*100</f>
        <v>0</v>
      </c>
    </row>
    <row r="40" spans="1:11" x14ac:dyDescent="0.25">
      <c r="A40" s="242"/>
      <c r="B40" s="242"/>
      <c r="C40" s="47" t="s">
        <v>149</v>
      </c>
      <c r="D40" s="48">
        <v>10</v>
      </c>
      <c r="E40" s="48">
        <v>10</v>
      </c>
      <c r="F40" s="36">
        <v>0</v>
      </c>
      <c r="G40" s="48">
        <v>2</v>
      </c>
      <c r="H40" s="48">
        <v>0</v>
      </c>
      <c r="I40" s="36">
        <f t="shared" si="5"/>
        <v>2</v>
      </c>
      <c r="J40" s="37">
        <f t="shared" si="14"/>
        <v>20</v>
      </c>
      <c r="K40" s="38">
        <f t="shared" si="15"/>
        <v>20</v>
      </c>
    </row>
    <row r="41" spans="1:11" x14ac:dyDescent="0.25">
      <c r="A41" s="242"/>
      <c r="B41" s="242"/>
      <c r="C41" s="47" t="s">
        <v>150</v>
      </c>
      <c r="D41" s="48">
        <v>43</v>
      </c>
      <c r="E41" s="48">
        <v>43</v>
      </c>
      <c r="F41" s="36">
        <v>0</v>
      </c>
      <c r="G41" s="48">
        <v>0</v>
      </c>
      <c r="H41" s="48">
        <v>9</v>
      </c>
      <c r="I41" s="36">
        <f t="shared" si="5"/>
        <v>9</v>
      </c>
      <c r="J41" s="37">
        <f t="shared" si="14"/>
        <v>20.930232558139537</v>
      </c>
      <c r="K41" s="38">
        <f t="shared" si="15"/>
        <v>20.930232558139537</v>
      </c>
    </row>
    <row r="42" spans="1:11" x14ac:dyDescent="0.25">
      <c r="A42" s="242"/>
      <c r="B42" s="242"/>
      <c r="C42" s="45" t="s">
        <v>11</v>
      </c>
      <c r="D42" s="48">
        <v>30</v>
      </c>
      <c r="E42" s="48">
        <v>60</v>
      </c>
      <c r="F42" s="36">
        <v>0</v>
      </c>
      <c r="G42" s="48">
        <v>0</v>
      </c>
      <c r="H42" s="48">
        <v>0</v>
      </c>
      <c r="I42" s="36">
        <f t="shared" si="5"/>
        <v>0</v>
      </c>
      <c r="J42" s="37">
        <f t="shared" si="14"/>
        <v>0</v>
      </c>
      <c r="K42" s="38">
        <f t="shared" si="15"/>
        <v>0</v>
      </c>
    </row>
    <row r="43" spans="1:11" x14ac:dyDescent="0.25">
      <c r="A43" s="242"/>
      <c r="B43" s="242"/>
      <c r="C43" s="45" t="s">
        <v>151</v>
      </c>
      <c r="D43" s="48">
        <v>50</v>
      </c>
      <c r="E43" s="48">
        <v>50</v>
      </c>
      <c r="F43" s="36">
        <v>0</v>
      </c>
      <c r="G43" s="48">
        <v>0</v>
      </c>
      <c r="H43" s="48">
        <v>0</v>
      </c>
      <c r="I43" s="36">
        <f t="shared" si="5"/>
        <v>0</v>
      </c>
      <c r="J43" s="37">
        <f t="shared" si="14"/>
        <v>0</v>
      </c>
      <c r="K43" s="38">
        <f t="shared" si="15"/>
        <v>0</v>
      </c>
    </row>
    <row r="44" spans="1:11" x14ac:dyDescent="0.25">
      <c r="A44" s="242"/>
      <c r="B44" s="243"/>
      <c r="C44" s="50" t="s">
        <v>34</v>
      </c>
      <c r="D44" s="50">
        <f>SUM(D38:D43)</f>
        <v>204</v>
      </c>
      <c r="E44" s="50">
        <v>237</v>
      </c>
      <c r="F44" s="50">
        <v>0</v>
      </c>
      <c r="G44" s="50">
        <v>2</v>
      </c>
      <c r="H44" s="50">
        <v>9</v>
      </c>
      <c r="I44" s="41">
        <f t="shared" si="5"/>
        <v>11</v>
      </c>
      <c r="J44" s="42">
        <f t="shared" si="14"/>
        <v>5.3921568627450984</v>
      </c>
      <c r="K44" s="43">
        <f t="shared" si="15"/>
        <v>4.6413502109704643</v>
      </c>
    </row>
    <row r="45" spans="1:11" x14ac:dyDescent="0.25">
      <c r="A45" s="244" t="s">
        <v>35</v>
      </c>
      <c r="B45" s="245"/>
      <c r="C45" s="246"/>
      <c r="D45" s="51">
        <f>D18+D29+D37+D44</f>
        <v>5768</v>
      </c>
      <c r="E45" s="51">
        <f t="shared" ref="E45:H45" si="16">E18+E29+E37+E44</f>
        <v>8495</v>
      </c>
      <c r="F45" s="51">
        <f t="shared" si="16"/>
        <v>106</v>
      </c>
      <c r="G45" s="51">
        <f t="shared" si="16"/>
        <v>2</v>
      </c>
      <c r="H45" s="51">
        <f t="shared" si="16"/>
        <v>492</v>
      </c>
      <c r="I45" s="52">
        <f t="shared" si="5"/>
        <v>600</v>
      </c>
      <c r="J45" s="53">
        <f>I45/D45*100</f>
        <v>10.402219140083217</v>
      </c>
      <c r="K45" s="53">
        <f>I45/E45*100</f>
        <v>7.0629782224838138</v>
      </c>
    </row>
  </sheetData>
  <mergeCells count="9">
    <mergeCell ref="A38:A44"/>
    <mergeCell ref="B38:B44"/>
    <mergeCell ref="A45:C45"/>
    <mergeCell ref="A3:A18"/>
    <mergeCell ref="B3:B18"/>
    <mergeCell ref="A19:A29"/>
    <mergeCell ref="B19:B29"/>
    <mergeCell ref="A30:A37"/>
    <mergeCell ref="B30:B37"/>
  </mergeCells>
  <pageMargins left="0.7" right="0.7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2019-04-05T07:55:09Z</dcterms:modified>
</cp:coreProperties>
</file>